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e905d1995bf1b60/仕事/"/>
    </mc:Choice>
  </mc:AlternateContent>
  <xr:revisionPtr revIDLastSave="28" documentId="8_{0396D7A4-BB3D-44D7-B343-E9823C66267B}" xr6:coauthVersionLast="47" xr6:coauthVersionMax="47" xr10:uidLastSave="{E95E9B0F-0318-4240-941D-B86571D94107}"/>
  <bookViews>
    <workbookView xWindow="-120" yWindow="-120" windowWidth="20730" windowHeight="11160" tabRatio="691" xr2:uid="{00000000-000D-0000-FFFF-FFFF00000000}"/>
  </bookViews>
  <sheets>
    <sheet name="精算表" sheetId="27" r:id="rId1"/>
    <sheet name="年間費用（夫婦家計簿）" sheetId="2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1.執務席_一般ワークステーション">'[1]内訳(1年目）'!#REF!</definedName>
    <definedName name="_1住宅火災警報設備">#REF!</definedName>
    <definedName name="_aeg1">#REF!</definedName>
    <definedName name="_aeg2">#REF!</definedName>
    <definedName name="_aeg3">#REF!</definedName>
    <definedName name="_aeg4">#REF!</definedName>
    <definedName name="_aeg5">#REF!</definedName>
    <definedName name="_aeg6">#REF!</definedName>
    <definedName name="_arg1">#REF!</definedName>
    <definedName name="_arg2">#REF!</definedName>
    <definedName name="_arg3">#REF!</definedName>
    <definedName name="_arg4">#REF!</definedName>
    <definedName name="_arg5">#REF!</definedName>
    <definedName name="_arg6">#REF!</definedName>
    <definedName name="_Key1" hidden="1">[2]免許!#REF!</definedName>
    <definedName name="_key2" hidden="1">[3]免許!#REF!</definedName>
    <definedName name="_Order1" hidden="1">255</definedName>
    <definedName name="\a">#N/A</definedName>
    <definedName name="○×">#REF!</definedName>
    <definedName name="a" hidden="1">#REF!</definedName>
    <definedName name="aa" hidden="1">[2]免許!#REF!</definedName>
    <definedName name="Access_Button" hidden="1">"ＴＰ総括表_ビルデータ_List"</definedName>
    <definedName name="AccessDatabase" hidden="1">"E:\Ｔ・PROJECT\ＴＰ総括表.mdb"</definedName>
    <definedName name="accost">#REF!</definedName>
    <definedName name="altv">#REF!</definedName>
    <definedName name="apl">#REF!</definedName>
    <definedName name="bltv">#REF!</definedName>
    <definedName name="capres">#REF!</definedName>
    <definedName name="city">#REF!</definedName>
    <definedName name="COO">#REF!</definedName>
    <definedName name="_xlnm.Criteria">#REF!</definedName>
    <definedName name="data">#REF!</definedName>
    <definedName name="DATA1">#REF!</definedName>
    <definedName name="_xlnm.Database">#REF!</definedName>
    <definedName name="debt">#REF!</definedName>
    <definedName name="demo_exit">#REF!</definedName>
    <definedName name="demo_land_per_tsubo">#REF!</definedName>
    <definedName name="downtime">#REF!</definedName>
    <definedName name="dscr">#REF!</definedName>
    <definedName name="earth">#REF!</definedName>
    <definedName name="ecap">#REF!</definedName>
    <definedName name="eff">#REF!</definedName>
    <definedName name="efficient">#REF!</definedName>
    <definedName name="equity">#REF!</definedName>
    <definedName name="er">#REF!</definedName>
    <definedName name="excap">#REF!</definedName>
    <definedName name="exit">#REF!</definedName>
    <definedName name="exp">#REF!</definedName>
    <definedName name="_xlnm.Extract">#REF!</definedName>
    <definedName name="FAR">[4]Collateral!$D$39</definedName>
    <definedName name="fds">#REF!</definedName>
    <definedName name="Fire">#REF!</definedName>
    <definedName name="GBA">#REF!</definedName>
    <definedName name="gcap">#REF!</definedName>
    <definedName name="GFA">#REF!</definedName>
    <definedName name="hedge">#REF!</definedName>
    <definedName name="himo">#REF!</definedName>
    <definedName name="int">#REF!</definedName>
    <definedName name="ip_capex">#REF!</definedName>
    <definedName name="ip_cv">#REF!</definedName>
    <definedName name="ip_exit">#REF!</definedName>
    <definedName name="ip_gross_rent">#REF!</definedName>
    <definedName name="ip_insurance_exp">#REF!</definedName>
    <definedName name="ip_mgmt_cost">#REF!</definedName>
    <definedName name="ip_occupancy">#REF!</definedName>
    <definedName name="ip_parking_rev">#REF!</definedName>
    <definedName name="ip_re_tax_exp">#REF!</definedName>
    <definedName name="ip_rent_revenue">#REF!</definedName>
    <definedName name="ip_utility_rev">#REF!</definedName>
    <definedName name="jingu">#REF!</definedName>
    <definedName name="KinmuName">#REF!</definedName>
    <definedName name="KinmuTime">#REF!</definedName>
    <definedName name="kokoko">#REF!</definedName>
    <definedName name="koutei">#REF!</definedName>
    <definedName name="land_area">#REF!</definedName>
    <definedName name="LandAreaSqM">[4]Collateral!$D$36</definedName>
    <definedName name="loc_cond">#REF!</definedName>
    <definedName name="ＬＯＯＫ検査値">[5]完了通知!$T$7:$T$23</definedName>
    <definedName name="ＬＯＯＫ検査範囲">[5]完了通知!$V$7:$V$23</definedName>
    <definedName name="ltv">#REF!</definedName>
    <definedName name="mkt_capes">#REF!</definedName>
    <definedName name="mkt_capex">#REF!</definedName>
    <definedName name="mkt_cv">#REF!</definedName>
    <definedName name="mkt_exit">#REF!</definedName>
    <definedName name="mkt_gross_rent">#REF!</definedName>
    <definedName name="mkt_insurance_exp">#REF!</definedName>
    <definedName name="mkt_mgmt_cost">#REF!</definedName>
    <definedName name="mkt_occupancy">#REF!</definedName>
    <definedName name="mkt_parking_rev">#REF!</definedName>
    <definedName name="mkt_re_tax_exp">#REF!</definedName>
    <definedName name="mkt_rental_rev">#REF!</definedName>
    <definedName name="mkt_utility_rev">#REF!</definedName>
    <definedName name="NBA">#REF!</definedName>
    <definedName name="new_rent_lookup">#REF!</definedName>
    <definedName name="newequity">#REF!</definedName>
    <definedName name="NOI">#REF!</definedName>
    <definedName name="NRA">#REF!</definedName>
    <definedName name="nrt">'[6]Main Assumptions'!$B$21</definedName>
    <definedName name="parking_spaces">#REF!</definedName>
    <definedName name="phys_cond">#REF!</definedName>
    <definedName name="Pitchness.PitchExpress.ExcelAddIn.TemplateNo">1</definedName>
    <definedName name="Pitchness.PitchExpress.ExcelAddIn.WorkBookId">12289376</definedName>
    <definedName name="pml">#REF!</definedName>
    <definedName name="pool_number">#REF!</definedName>
    <definedName name="post_code">#REF!</definedName>
    <definedName name="prefecture">#REF!</definedName>
    <definedName name="_xlnm.Print_Area" localSheetId="1">'年間費用（夫婦家計簿）'!$A$1:$R$90</definedName>
    <definedName name="_xlnm.Print_Area">#REF!</definedName>
    <definedName name="property_name">#REF!</definedName>
    <definedName name="property_number">#REF!</definedName>
    <definedName name="property_type">#REF!</definedName>
    <definedName name="purch">#REF!</definedName>
    <definedName name="rao">#REF!</definedName>
    <definedName name="rec_cap_rate">#REF!</definedName>
    <definedName name="rec_cv">#REF!</definedName>
    <definedName name="rec_strategy">#REF!</definedName>
    <definedName name="rec_year_sale">#REF!</definedName>
    <definedName name="reno">#REF!</definedName>
    <definedName name="repcost">#REF!</definedName>
    <definedName name="REV_LU">'[6]Revenue Assumptions'!$B$26:$E$43</definedName>
    <definedName name="scenario">#REF!</definedName>
    <definedName name="secdep">#REF!</definedName>
    <definedName name="spread">#REF!</definedName>
    <definedName name="sqft">#REF!</definedName>
    <definedName name="staff">#REF!</definedName>
    <definedName name="start_month">'[6]Main Assumptions'!$D$26</definedName>
    <definedName name="start_year">'[6]Main Assumptions'!$C$26</definedName>
    <definedName name="stories">#REF!</definedName>
    <definedName name="street_address">#REF!</definedName>
    <definedName name="SUM">#REF!</definedName>
    <definedName name="swap">#REF!</definedName>
    <definedName name="tax">#REF!</definedName>
    <definedName name="tblImprest">#REF!</definedName>
    <definedName name="tblImprestDet">#REF!</definedName>
    <definedName name="TITLE">'[7]Uskei（契約）'!#REF!</definedName>
    <definedName name="ＴＰ総括表_ビルデータ_List">#REF!</definedName>
    <definedName name="trust">#REF!</definedName>
    <definedName name="tsubo">#REF!</definedName>
    <definedName name="turn">#REF!</definedName>
    <definedName name="Tエクセルデータ1">#REF!</definedName>
    <definedName name="W管理表データ">#REF!</definedName>
    <definedName name="ｘｘｘ">#REF!</definedName>
    <definedName name="xxxx">#REF!</definedName>
    <definedName name="year_built">#REF!</definedName>
    <definedName name="yr2or">#REF!</definedName>
    <definedName name="あああ" hidden="1">[3]免許!#REF!</definedName>
    <definedName name="アメ">#REF!</definedName>
    <definedName name="エネルギー管理表">#REF!</definedName>
    <definedName name="ｴﾈﾙｷﾞｰ種別管理表">#REF!</definedName>
    <definedName name="ｴﾈﾙｷﾞｰ種別総計鑑">#REF!</definedName>
    <definedName name="グラフ複写元">#REF!</definedName>
    <definedName name="こ">#REF!</definedName>
    <definedName name="システム２・１">#REF!</definedName>
    <definedName name="ｽｹｼﾞｭｰﾙ">'[8]管理見積(ｶﾅｻﾞﾜ)'!#REF!</definedName>
    <definedName name="スタッフ配置">#REF!</definedName>
    <definedName name="タイトル">#REF!</definedName>
    <definedName name="データ">#REF!</definedName>
    <definedName name="データ１">#REF!</definedName>
    <definedName name="バックアップ">#REF!</definedName>
    <definedName name="価格">[9]部品計算!$G$3:$G$16384</definedName>
    <definedName name="価格2">[9]部品計算!$O$3:$O$16384</definedName>
    <definedName name="価格3">[9]部品計算!$W$3:$W$16384</definedName>
    <definedName name="管理体制">#REF!</definedName>
    <definedName name="基本単位">[10]リスト表!$D$4:$D$30</definedName>
    <definedName name="菊本">#REF!</definedName>
    <definedName name="休み">[11]就業時間!$AO$31:$AP$32</definedName>
    <definedName name="休暇">[11]就業時間!$AL$31:$AM$32</definedName>
    <definedName name="吸塵・除塵">#REF!</definedName>
    <definedName name="業務①">#REF!</definedName>
    <definedName name="業務使用">'[12]管理見積(ｶﾅｻﾞﾜ)'!#REF!</definedName>
    <definedName name="空調単価">#REF!</definedName>
    <definedName name="契約データ_BW">#REF!</definedName>
    <definedName name="契約データ_CT">#REF!</definedName>
    <definedName name="契約データ_ID">#REF!</definedName>
    <definedName name="契約データ_NG">#REF!</definedName>
    <definedName name="契約データ_SG">#REF!</definedName>
    <definedName name="契約データ_SK">#REF!</definedName>
    <definedName name="形態">#REF!</definedName>
    <definedName name="警備管理">#REF!</definedName>
    <definedName name="件数">#REF!</definedName>
    <definedName name="見積書最上段へ">#REF!</definedName>
    <definedName name="現仕様コスト">#REF!</definedName>
    <definedName name="顧客リスト">[10]リスト表!$A$4:$A$35</definedName>
    <definedName name="顧客名リスト">#REF!</definedName>
    <definedName name="午後">[11]就業時間!$N$108:$N$109</definedName>
    <definedName name="午前">[11]就業時間!$M$108:$M$109</definedName>
    <definedName name="工事決裁種別">#REF!</definedName>
    <definedName name="作業区分表">#REF!</definedName>
    <definedName name="作業表">'[12]管理見積(ｶﾅｻﾞﾜ)'!#REF!</definedName>
    <definedName name="作業名">#REF!</definedName>
    <definedName name="仕様書①">#REF!</definedName>
    <definedName name="使用電力総計鑑">#REF!</definedName>
    <definedName name="使用量一覧">[13]保守外注!$B$23:$K$36</definedName>
    <definedName name="執務席_一般ワークステーション">'[1]内訳(1年目）'!#REF!</definedName>
    <definedName name="所沢関連">#REF!</definedName>
    <definedName name="所沢設備">#REF!</definedName>
    <definedName name="小分類">'[14]1業務体系表'!$G$6:$G$102</definedName>
    <definedName name="小分類マスタ">#REF!</definedName>
    <definedName name="床材質">#REF!</definedName>
    <definedName name="消費税計算表StartCell">#REF!</definedName>
    <definedName name="消防設備明細">#REF!</definedName>
    <definedName name="消防明細">#REF!</definedName>
    <definedName name="消防明細表">#REF!</definedName>
    <definedName name="人見">#REF!</definedName>
    <definedName name="数量">[9]部品計算!$E$4:$E$16384</definedName>
    <definedName name="数量2">[9]部品計算!$M$3:$M$16384</definedName>
    <definedName name="数量3">[9]部品計算!$U$3:$U$16384</definedName>
    <definedName name="清掃しふと">#REF!</definedName>
    <definedName name="清掃仕様">'[12]管理見積(ｶﾅｻﾞﾜ)'!#REF!</definedName>
    <definedName name="設備">#REF!</definedName>
    <definedName name="設備1">#REF!</definedName>
    <definedName name="設備仕様資料">#REF!</definedName>
    <definedName name="設備資料">#REF!</definedName>
    <definedName name="総合管理">#REF!</definedName>
    <definedName name="体制設備">#REF!</definedName>
    <definedName name="対象ﾋﾞﾙ" hidden="1">#REF!</definedName>
    <definedName name="代休">[11]就業時間!$K$108:$K$109</definedName>
    <definedName name="大分類">'[14]1業務体系表'!$C$6:$C$9</definedName>
    <definedName name="単位">#REF!</definedName>
    <definedName name="単価">[9]部品計算!$F$3:$F$16384</definedName>
    <definedName name="単価2">[9]部品計算!$N$3:$N$16384</definedName>
    <definedName name="単価3">[9]部品計算!$V$3:$V$16384</definedName>
    <definedName name="単価表1">#REF!</definedName>
    <definedName name="遅刻早退">[11]就業時間!$O$108:$O$109</definedName>
    <definedName name="中分類">'[14]1業務体系表'!$E$5:$E$46</definedName>
    <definedName name="定期作業">#REF!</definedName>
    <definedName name="定期清掃">'[15]月額積算表(02.12.7)'!#REF!</definedName>
    <definedName name="定期頻度">#REF!</definedName>
    <definedName name="電気単価">#REF!</definedName>
    <definedName name="統括">#REF!</definedName>
    <definedName name="統括管理担当者">#REF!</definedName>
    <definedName name="日常頻度">#REF!</definedName>
    <definedName name="日程">[11]就業時間!$A$20:$B$51</definedName>
    <definedName name="日付">[11]就業時間!$F$111:$F$112</definedName>
    <definedName name="年数">#REF!</definedName>
    <definedName name="配置スタッフ">#REF!</definedName>
    <definedName name="分単価">#REF!</definedName>
    <definedName name="平成05年8月23日">#REF!</definedName>
    <definedName name="名前">[11]就業時間!$AR$31:$AV$41</definedName>
    <definedName name="曜日１">[11]就業時間!$I$108:$I$109</definedName>
    <definedName name="曜日２">[11]就業時間!$J$108:$J$109</definedName>
    <definedName name="料金一覧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P22" i="27" l="1"/>
  <c r="CO22" i="27"/>
  <c r="CH22" i="27"/>
  <c r="CG22" i="27"/>
  <c r="BZ22" i="27"/>
  <c r="BY22" i="27"/>
  <c r="BR22" i="27"/>
  <c r="BQ22" i="27"/>
  <c r="BJ22" i="27"/>
  <c r="BI22" i="27"/>
  <c r="BB22" i="27"/>
  <c r="BA22" i="27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K6" i="21"/>
  <c r="K5" i="21"/>
  <c r="K4" i="21"/>
  <c r="AT22" i="27"/>
  <c r="AS22" i="27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J8" i="21"/>
  <c r="J7" i="21"/>
  <c r="J6" i="21"/>
  <c r="J5" i="21"/>
  <c r="J4" i="21"/>
  <c r="AL22" i="27"/>
  <c r="AK22" i="27"/>
  <c r="I28" i="2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AD22" i="27"/>
  <c r="AC22" i="27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H4" i="21"/>
  <c r="V22" i="27"/>
  <c r="U22" i="27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N22" i="27"/>
  <c r="M22" i="27"/>
  <c r="F22" i="27"/>
  <c r="E22" i="27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5" i="21"/>
  <c r="AU22" i="27"/>
  <c r="AM22" i="27"/>
  <c r="AE22" i="27"/>
  <c r="W22" i="27"/>
  <c r="O22" i="27"/>
  <c r="G22" i="27"/>
  <c r="AU21" i="27"/>
  <c r="AM21" i="27"/>
  <c r="AE21" i="27"/>
  <c r="W21" i="27"/>
  <c r="O21" i="27"/>
  <c r="G21" i="27"/>
  <c r="AT20" i="27"/>
  <c r="AT23" i="27" s="1"/>
  <c r="AS20" i="27"/>
  <c r="AL20" i="27"/>
  <c r="AL23" i="27" s="1"/>
  <c r="AK20" i="27"/>
  <c r="AD20" i="27"/>
  <c r="AD23" i="27" s="1"/>
  <c r="AC20" i="27"/>
  <c r="V20" i="27"/>
  <c r="V23" i="27" s="1"/>
  <c r="U20" i="27"/>
  <c r="N20" i="27"/>
  <c r="N23" i="27" s="1"/>
  <c r="M20" i="27"/>
  <c r="F20" i="27"/>
  <c r="F23" i="27" s="1"/>
  <c r="E20" i="27"/>
  <c r="AU19" i="27"/>
  <c r="AM19" i="27"/>
  <c r="AE19" i="27"/>
  <c r="W19" i="27"/>
  <c r="O19" i="27"/>
  <c r="G19" i="27"/>
  <c r="AU18" i="27"/>
  <c r="AM18" i="27"/>
  <c r="AE18" i="27"/>
  <c r="W18" i="27"/>
  <c r="O18" i="27"/>
  <c r="G18" i="27"/>
  <c r="AU17" i="27"/>
  <c r="AM17" i="27"/>
  <c r="AE17" i="27"/>
  <c r="W17" i="27"/>
  <c r="O17" i="27"/>
  <c r="G17" i="27"/>
  <c r="AU16" i="27"/>
  <c r="AM16" i="27"/>
  <c r="AE16" i="27"/>
  <c r="W16" i="27"/>
  <c r="O16" i="27"/>
  <c r="G16" i="27"/>
  <c r="AU15" i="27"/>
  <c r="AM15" i="27"/>
  <c r="AE15" i="27"/>
  <c r="W15" i="27"/>
  <c r="O15" i="27"/>
  <c r="G15" i="27"/>
  <c r="AU14" i="27"/>
  <c r="AM14" i="27"/>
  <c r="AE14" i="27"/>
  <c r="W14" i="27"/>
  <c r="O14" i="27"/>
  <c r="G14" i="27"/>
  <c r="AU13" i="27"/>
  <c r="AM13" i="27"/>
  <c r="AE13" i="27"/>
  <c r="W13" i="27"/>
  <c r="O13" i="27"/>
  <c r="G13" i="27"/>
  <c r="AU12" i="27"/>
  <c r="AM12" i="27"/>
  <c r="AE12" i="27"/>
  <c r="W12" i="27"/>
  <c r="O12" i="27"/>
  <c r="G12" i="27"/>
  <c r="AU11" i="27"/>
  <c r="AM11" i="27"/>
  <c r="AE11" i="27"/>
  <c r="W11" i="27"/>
  <c r="O11" i="27"/>
  <c r="G11" i="27"/>
  <c r="AU10" i="27"/>
  <c r="AM10" i="27"/>
  <c r="AE10" i="27"/>
  <c r="W10" i="27"/>
  <c r="O10" i="27"/>
  <c r="G10" i="27"/>
  <c r="AU9" i="27"/>
  <c r="AM9" i="27"/>
  <c r="AE9" i="27"/>
  <c r="W9" i="27"/>
  <c r="O9" i="27"/>
  <c r="G9" i="27"/>
  <c r="AU8" i="27"/>
  <c r="AM8" i="27"/>
  <c r="AE8" i="27"/>
  <c r="W8" i="27"/>
  <c r="O8" i="27"/>
  <c r="G8" i="27"/>
  <c r="AU7" i="27"/>
  <c r="AM7" i="27"/>
  <c r="AE7" i="27"/>
  <c r="W7" i="27"/>
  <c r="O7" i="27"/>
  <c r="G7" i="27"/>
  <c r="AU6" i="27"/>
  <c r="AM6" i="27"/>
  <c r="AE6" i="27"/>
  <c r="W6" i="27"/>
  <c r="O6" i="27"/>
  <c r="G6" i="27"/>
  <c r="AU5" i="27"/>
  <c r="AM5" i="27"/>
  <c r="AE5" i="27"/>
  <c r="W5" i="27"/>
  <c r="O5" i="27"/>
  <c r="G5" i="27"/>
  <c r="AU4" i="27"/>
  <c r="AM4" i="27"/>
  <c r="AE4" i="27"/>
  <c r="W4" i="27"/>
  <c r="O4" i="27"/>
  <c r="G4" i="27"/>
  <c r="AU3" i="27"/>
  <c r="AM3" i="27"/>
  <c r="AE3" i="27"/>
  <c r="W3" i="27"/>
  <c r="O3" i="27"/>
  <c r="G3" i="27"/>
  <c r="AU2" i="27"/>
  <c r="AM2" i="27"/>
  <c r="AE2" i="27"/>
  <c r="W2" i="27"/>
  <c r="O2" i="27"/>
  <c r="G2" i="27"/>
  <c r="F4" i="21" s="1"/>
  <c r="Q26" i="21"/>
  <c r="Q25" i="21"/>
  <c r="Q24" i="21"/>
  <c r="Q23" i="21"/>
  <c r="Q22" i="21"/>
  <c r="Q21" i="21"/>
  <c r="Q20" i="21"/>
  <c r="P26" i="21"/>
  <c r="P25" i="21"/>
  <c r="P24" i="21"/>
  <c r="P23" i="21"/>
  <c r="P22" i="21"/>
  <c r="P21" i="21"/>
  <c r="P20" i="21"/>
  <c r="O26" i="21"/>
  <c r="O25" i="21"/>
  <c r="O24" i="21"/>
  <c r="O23" i="21"/>
  <c r="O22" i="21"/>
  <c r="O21" i="21"/>
  <c r="O20" i="21"/>
  <c r="N26" i="21"/>
  <c r="N25" i="21"/>
  <c r="N24" i="21"/>
  <c r="N23" i="21"/>
  <c r="N22" i="21"/>
  <c r="N21" i="21"/>
  <c r="N20" i="21"/>
  <c r="M26" i="21"/>
  <c r="M25" i="21"/>
  <c r="M24" i="21"/>
  <c r="M23" i="21"/>
  <c r="M22" i="21"/>
  <c r="M21" i="21"/>
  <c r="M20" i="21"/>
  <c r="CQ22" i="27"/>
  <c r="CQ21" i="27"/>
  <c r="CP20" i="27"/>
  <c r="CP23" i="27" s="1"/>
  <c r="CO20" i="27"/>
  <c r="CQ19" i="27"/>
  <c r="Q28" i="21" s="1"/>
  <c r="CQ18" i="27"/>
  <c r="Q27" i="21" s="1"/>
  <c r="CQ17" i="27"/>
  <c r="Q19" i="21" s="1"/>
  <c r="CQ16" i="27"/>
  <c r="Q18" i="21" s="1"/>
  <c r="CQ15" i="27"/>
  <c r="Q17" i="21" s="1"/>
  <c r="CQ14" i="27"/>
  <c r="Q16" i="21" s="1"/>
  <c r="CQ13" i="27"/>
  <c r="Q15" i="21" s="1"/>
  <c r="CQ12" i="27"/>
  <c r="Q14" i="21" s="1"/>
  <c r="CQ11" i="27"/>
  <c r="Q13" i="21" s="1"/>
  <c r="CQ10" i="27"/>
  <c r="Q12" i="21" s="1"/>
  <c r="CQ9" i="27"/>
  <c r="Q11" i="21" s="1"/>
  <c r="CQ8" i="27"/>
  <c r="Q10" i="21" s="1"/>
  <c r="CQ7" i="27"/>
  <c r="Q9" i="21" s="1"/>
  <c r="CQ6" i="27"/>
  <c r="Q8" i="21" s="1"/>
  <c r="CQ5" i="27"/>
  <c r="Q7" i="21" s="1"/>
  <c r="CQ4" i="27"/>
  <c r="Q6" i="21" s="1"/>
  <c r="CQ3" i="27"/>
  <c r="Q5" i="21" s="1"/>
  <c r="CQ2" i="27"/>
  <c r="CI22" i="27"/>
  <c r="CI21" i="27"/>
  <c r="CH20" i="27"/>
  <c r="CH23" i="27" s="1"/>
  <c r="CG20" i="27"/>
  <c r="CI19" i="27"/>
  <c r="P28" i="21" s="1"/>
  <c r="CI18" i="27"/>
  <c r="P27" i="21" s="1"/>
  <c r="CI17" i="27"/>
  <c r="P19" i="21" s="1"/>
  <c r="CI16" i="27"/>
  <c r="P18" i="21" s="1"/>
  <c r="CI15" i="27"/>
  <c r="P17" i="21" s="1"/>
  <c r="CI14" i="27"/>
  <c r="P16" i="21" s="1"/>
  <c r="CI13" i="27"/>
  <c r="P15" i="21" s="1"/>
  <c r="CI12" i="27"/>
  <c r="P14" i="21" s="1"/>
  <c r="CI11" i="27"/>
  <c r="P13" i="21" s="1"/>
  <c r="CI10" i="27"/>
  <c r="P12" i="21" s="1"/>
  <c r="CI9" i="27"/>
  <c r="P11" i="21" s="1"/>
  <c r="CI8" i="27"/>
  <c r="P10" i="21" s="1"/>
  <c r="CI7" i="27"/>
  <c r="P9" i="21" s="1"/>
  <c r="CI6" i="27"/>
  <c r="P8" i="21" s="1"/>
  <c r="CI5" i="27"/>
  <c r="P7" i="21" s="1"/>
  <c r="CI4" i="27"/>
  <c r="P6" i="21" s="1"/>
  <c r="CI3" i="27"/>
  <c r="P5" i="21" s="1"/>
  <c r="CI2" i="27"/>
  <c r="P4" i="21" s="1"/>
  <c r="CA22" i="27"/>
  <c r="CA21" i="27"/>
  <c r="BZ20" i="27"/>
  <c r="BZ23" i="27" s="1"/>
  <c r="BY20" i="27"/>
  <c r="CA19" i="27"/>
  <c r="O28" i="21" s="1"/>
  <c r="CA18" i="27"/>
  <c r="O27" i="21" s="1"/>
  <c r="CA17" i="27"/>
  <c r="O19" i="21" s="1"/>
  <c r="CA16" i="27"/>
  <c r="O18" i="21" s="1"/>
  <c r="CA15" i="27"/>
  <c r="O17" i="21" s="1"/>
  <c r="CA14" i="27"/>
  <c r="O16" i="21" s="1"/>
  <c r="CA13" i="27"/>
  <c r="O15" i="21" s="1"/>
  <c r="CA12" i="27"/>
  <c r="O14" i="21" s="1"/>
  <c r="CA11" i="27"/>
  <c r="O13" i="21" s="1"/>
  <c r="CA10" i="27"/>
  <c r="O12" i="21" s="1"/>
  <c r="CA9" i="27"/>
  <c r="O11" i="21" s="1"/>
  <c r="CA8" i="27"/>
  <c r="O10" i="21" s="1"/>
  <c r="CA7" i="27"/>
  <c r="O9" i="21" s="1"/>
  <c r="CA6" i="27"/>
  <c r="O8" i="21" s="1"/>
  <c r="CA5" i="27"/>
  <c r="O7" i="21" s="1"/>
  <c r="CA4" i="27"/>
  <c r="O6" i="21" s="1"/>
  <c r="CA3" i="27"/>
  <c r="O5" i="21" s="1"/>
  <c r="CA2" i="27"/>
  <c r="O4" i="21" s="1"/>
  <c r="BS22" i="27"/>
  <c r="BS21" i="27"/>
  <c r="BR20" i="27"/>
  <c r="BR23" i="27" s="1"/>
  <c r="BQ20" i="27"/>
  <c r="BS19" i="27"/>
  <c r="N28" i="21" s="1"/>
  <c r="BS18" i="27"/>
  <c r="N27" i="21" s="1"/>
  <c r="BS17" i="27"/>
  <c r="N19" i="21" s="1"/>
  <c r="BS16" i="27"/>
  <c r="N18" i="21" s="1"/>
  <c r="BS15" i="27"/>
  <c r="N17" i="21" s="1"/>
  <c r="BS14" i="27"/>
  <c r="N16" i="21" s="1"/>
  <c r="BS13" i="27"/>
  <c r="N15" i="21" s="1"/>
  <c r="BS12" i="27"/>
  <c r="N14" i="21" s="1"/>
  <c r="BS11" i="27"/>
  <c r="N13" i="21" s="1"/>
  <c r="BS10" i="27"/>
  <c r="N12" i="21" s="1"/>
  <c r="BS9" i="27"/>
  <c r="N11" i="21" s="1"/>
  <c r="BS8" i="27"/>
  <c r="N10" i="21" s="1"/>
  <c r="BS7" i="27"/>
  <c r="N9" i="21" s="1"/>
  <c r="BS6" i="27"/>
  <c r="N8" i="21" s="1"/>
  <c r="BS5" i="27"/>
  <c r="N7" i="21" s="1"/>
  <c r="BS4" i="27"/>
  <c r="N6" i="21" s="1"/>
  <c r="BS3" i="27"/>
  <c r="N5" i="21" s="1"/>
  <c r="BS2" i="27"/>
  <c r="N4" i="21" s="1"/>
  <c r="BK21" i="27"/>
  <c r="BJ20" i="27"/>
  <c r="BJ23" i="27" s="1"/>
  <c r="BI20" i="27"/>
  <c r="BI23" i="27" s="1"/>
  <c r="BK19" i="27"/>
  <c r="M28" i="21" s="1"/>
  <c r="BK18" i="27"/>
  <c r="M27" i="21" s="1"/>
  <c r="BK17" i="27"/>
  <c r="M19" i="21" s="1"/>
  <c r="BK16" i="27"/>
  <c r="M18" i="21" s="1"/>
  <c r="BK15" i="27"/>
  <c r="M17" i="21" s="1"/>
  <c r="BK14" i="27"/>
  <c r="M16" i="21" s="1"/>
  <c r="BK13" i="27"/>
  <c r="M15" i="21" s="1"/>
  <c r="BK12" i="27"/>
  <c r="M14" i="21" s="1"/>
  <c r="BK11" i="27"/>
  <c r="M13" i="21" s="1"/>
  <c r="BK10" i="27"/>
  <c r="M12" i="21" s="1"/>
  <c r="BK9" i="27"/>
  <c r="M11" i="21" s="1"/>
  <c r="BK8" i="27"/>
  <c r="M10" i="21" s="1"/>
  <c r="BK7" i="27"/>
  <c r="M9" i="21" s="1"/>
  <c r="BK6" i="27"/>
  <c r="M8" i="21" s="1"/>
  <c r="BK5" i="27"/>
  <c r="M7" i="21" s="1"/>
  <c r="BK4" i="27"/>
  <c r="M6" i="21" s="1"/>
  <c r="BK3" i="27"/>
  <c r="M5" i="21" s="1"/>
  <c r="BK2" i="27"/>
  <c r="L24" i="21"/>
  <c r="L28" i="21"/>
  <c r="L27" i="21"/>
  <c r="L26" i="21"/>
  <c r="L25" i="21"/>
  <c r="L23" i="21"/>
  <c r="L22" i="21"/>
  <c r="L21" i="21"/>
  <c r="L20" i="21"/>
  <c r="BC3" i="27"/>
  <c r="L5" i="21" s="1"/>
  <c r="BC4" i="27"/>
  <c r="L6" i="21" s="1"/>
  <c r="BC5" i="27"/>
  <c r="L7" i="21" s="1"/>
  <c r="BC6" i="27"/>
  <c r="L8" i="21" s="1"/>
  <c r="BC7" i="27"/>
  <c r="L9" i="21" s="1"/>
  <c r="BC8" i="27"/>
  <c r="L10" i="21" s="1"/>
  <c r="BC9" i="27"/>
  <c r="L11" i="21" s="1"/>
  <c r="BC10" i="27"/>
  <c r="L12" i="21" s="1"/>
  <c r="BC11" i="27"/>
  <c r="L13" i="21" s="1"/>
  <c r="BC12" i="27"/>
  <c r="L14" i="21" s="1"/>
  <c r="BC13" i="27"/>
  <c r="L15" i="21" s="1"/>
  <c r="BC14" i="27"/>
  <c r="L16" i="21" s="1"/>
  <c r="BC15" i="27"/>
  <c r="L17" i="21" s="1"/>
  <c r="BC16" i="27"/>
  <c r="L18" i="21" s="1"/>
  <c r="BC17" i="27"/>
  <c r="L19" i="21" s="1"/>
  <c r="BC18" i="27"/>
  <c r="BC19" i="27"/>
  <c r="BC21" i="27"/>
  <c r="BC2" i="27"/>
  <c r="L4" i="21" s="1"/>
  <c r="BB20" i="27"/>
  <c r="BA20" i="27"/>
  <c r="Q4" i="21" l="1"/>
  <c r="M4" i="21"/>
  <c r="E23" i="27"/>
  <c r="G23" i="27" s="1"/>
  <c r="G20" i="27"/>
  <c r="M23" i="27"/>
  <c r="O23" i="27" s="1"/>
  <c r="O20" i="27"/>
  <c r="U23" i="27"/>
  <c r="W23" i="27" s="1"/>
  <c r="W20" i="27"/>
  <c r="AC23" i="27"/>
  <c r="AE23" i="27" s="1"/>
  <c r="AE20" i="27"/>
  <c r="AK23" i="27"/>
  <c r="AM23" i="27" s="1"/>
  <c r="AM20" i="27"/>
  <c r="AS23" i="27"/>
  <c r="AU23" i="27" s="1"/>
  <c r="AU20" i="27"/>
  <c r="BK22" i="27"/>
  <c r="BK23" i="27"/>
  <c r="CO23" i="27"/>
  <c r="CQ23" i="27" s="1"/>
  <c r="CQ20" i="27"/>
  <c r="CG23" i="27"/>
  <c r="CI23" i="27" s="1"/>
  <c r="CI20" i="27"/>
  <c r="BY23" i="27"/>
  <c r="CA23" i="27" s="1"/>
  <c r="CA20" i="27"/>
  <c r="BQ23" i="27"/>
  <c r="BS23" i="27" s="1"/>
  <c r="BS20" i="27"/>
  <c r="BK20" i="27"/>
  <c r="BC20" i="27"/>
  <c r="BB23" i="27" l="1"/>
  <c r="BC22" i="27" l="1"/>
  <c r="BA23" i="27"/>
  <c r="BC23" i="27" s="1"/>
  <c r="R13" i="21" l="1"/>
  <c r="I31" i="21" l="1"/>
  <c r="D90" i="21"/>
  <c r="Q76" i="21"/>
  <c r="Q78" i="21" s="1"/>
  <c r="P76" i="21"/>
  <c r="P78" i="21" s="1"/>
  <c r="O76" i="21"/>
  <c r="O78" i="21" s="1"/>
  <c r="N76" i="21"/>
  <c r="N78" i="21" s="1"/>
  <c r="M76" i="21"/>
  <c r="M78" i="21" s="1"/>
  <c r="L76" i="21"/>
  <c r="L78" i="21" s="1"/>
  <c r="K76" i="21"/>
  <c r="K78" i="21"/>
  <c r="J76" i="21"/>
  <c r="J78" i="21" s="1"/>
  <c r="I76" i="21"/>
  <c r="I78" i="21" s="1"/>
  <c r="H76" i="21"/>
  <c r="H78" i="21" s="1"/>
  <c r="G76" i="21"/>
  <c r="G78" i="21" s="1"/>
  <c r="F76" i="21"/>
  <c r="F78" i="21" s="1"/>
  <c r="D76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R57" i="21"/>
  <c r="R56" i="21"/>
  <c r="R55" i="21"/>
  <c r="R54" i="21"/>
  <c r="Q49" i="21"/>
  <c r="P49" i="21"/>
  <c r="O49" i="21"/>
  <c r="N49" i="21"/>
  <c r="M49" i="21"/>
  <c r="L49" i="21"/>
  <c r="K49" i="21"/>
  <c r="J49" i="21"/>
  <c r="I49" i="21"/>
  <c r="H49" i="21"/>
  <c r="G49" i="21"/>
  <c r="F49" i="21"/>
  <c r="Q48" i="21"/>
  <c r="P48" i="21"/>
  <c r="O48" i="21"/>
  <c r="N48" i="21"/>
  <c r="M48" i="21"/>
  <c r="L48" i="21"/>
  <c r="K48" i="21"/>
  <c r="J48" i="21"/>
  <c r="I48" i="21"/>
  <c r="H48" i="21"/>
  <c r="G48" i="21"/>
  <c r="F48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Q45" i="21"/>
  <c r="P45" i="21"/>
  <c r="P50" i="21" s="1"/>
  <c r="P64" i="21" s="1"/>
  <c r="O45" i="21"/>
  <c r="N45" i="21"/>
  <c r="M45" i="21"/>
  <c r="L45" i="21"/>
  <c r="K45" i="21"/>
  <c r="J45" i="21"/>
  <c r="I45" i="21"/>
  <c r="H45" i="21"/>
  <c r="H50" i="21" s="1"/>
  <c r="H64" i="21" s="1"/>
  <c r="G45" i="21"/>
  <c r="F45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Q31" i="21"/>
  <c r="P31" i="21"/>
  <c r="O31" i="21"/>
  <c r="N31" i="21"/>
  <c r="M31" i="21"/>
  <c r="L31" i="21"/>
  <c r="K31" i="21"/>
  <c r="J31" i="21"/>
  <c r="H31" i="21"/>
  <c r="G31" i="21"/>
  <c r="F31" i="21"/>
  <c r="R30" i="21"/>
  <c r="R29" i="21"/>
  <c r="R28" i="21"/>
  <c r="R27" i="21"/>
  <c r="R26" i="21"/>
  <c r="R25" i="21"/>
  <c r="R24" i="21"/>
  <c r="R23" i="21"/>
  <c r="R22" i="21"/>
  <c r="R21" i="21"/>
  <c r="R20" i="21"/>
  <c r="R19" i="21"/>
  <c r="R18" i="21"/>
  <c r="R17" i="21"/>
  <c r="R16" i="21"/>
  <c r="R15" i="21"/>
  <c r="R14" i="21"/>
  <c r="R12" i="21"/>
  <c r="R11" i="21"/>
  <c r="R10" i="21"/>
  <c r="R9" i="21"/>
  <c r="R8" i="21"/>
  <c r="R7" i="21"/>
  <c r="R6" i="21"/>
  <c r="R5" i="21"/>
  <c r="R4" i="21"/>
  <c r="R3" i="21"/>
  <c r="Q1" i="21"/>
  <c r="L50" i="21"/>
  <c r="G50" i="21"/>
  <c r="G64" i="21" s="1"/>
  <c r="L64" i="21" l="1"/>
  <c r="R36" i="21"/>
  <c r="R49" i="21"/>
  <c r="Q50" i="21"/>
  <c r="Q64" i="21" s="1"/>
  <c r="O42" i="21"/>
  <c r="J42" i="21"/>
  <c r="J50" i="21"/>
  <c r="J64" i="21" s="1"/>
  <c r="N50" i="21"/>
  <c r="N64" i="21" s="1"/>
  <c r="R58" i="21"/>
  <c r="G42" i="21"/>
  <c r="K42" i="21"/>
  <c r="I50" i="21"/>
  <c r="I64" i="21" s="1"/>
  <c r="M50" i="21"/>
  <c r="M64" i="21" s="1"/>
  <c r="R46" i="21"/>
  <c r="R31" i="21"/>
  <c r="Q42" i="21"/>
  <c r="F42" i="21"/>
  <c r="N42" i="21"/>
  <c r="L42" i="21"/>
  <c r="R34" i="21"/>
  <c r="R38" i="21"/>
  <c r="R45" i="21"/>
  <c r="R47" i="21"/>
  <c r="R48" i="21"/>
  <c r="R37" i="21"/>
  <c r="I42" i="21"/>
  <c r="M42" i="21"/>
  <c r="F50" i="21"/>
  <c r="F64" i="21" s="1"/>
  <c r="F65" i="21" s="1"/>
  <c r="G65" i="21" s="1"/>
  <c r="H65" i="21" s="1"/>
  <c r="R35" i="21"/>
  <c r="O50" i="21"/>
  <c r="O64" i="21" s="1"/>
  <c r="H42" i="21"/>
  <c r="K50" i="21"/>
  <c r="K64" i="21" s="1"/>
  <c r="P42" i="21"/>
  <c r="I65" i="21" l="1"/>
  <c r="J65" i="21" s="1"/>
  <c r="K65" i="21" s="1"/>
  <c r="L65" i="21" s="1"/>
  <c r="M65" i="21" s="1"/>
  <c r="N65" i="21" s="1"/>
  <c r="O65" i="21" s="1"/>
  <c r="P65" i="21" s="1"/>
  <c r="Q65" i="21" s="1"/>
  <c r="R42" i="21"/>
  <c r="R50" i="21"/>
  <c r="R64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ss</author>
  </authors>
  <commentList>
    <comment ref="B3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１基本生活費、２住宅費、３教育費、４保険、５車関連として入力してください。
</t>
        </r>
      </text>
    </comment>
    <comment ref="C3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この項目を自由に設定してください。
</t>
        </r>
      </text>
    </comment>
    <comment ref="D3" authorId="0" shapeId="0" xr:uid="{00000000-0006-0000-0200-000003000000}">
      <text>
        <r>
          <rPr>
            <sz val="9"/>
            <color indexed="81"/>
            <rFont val="MS P ゴシック"/>
            <family val="3"/>
            <charset val="128"/>
          </rPr>
          <t xml:space="preserve">２の「決済手段」に入力すると、プルダウンで選べるようになります。
</t>
        </r>
      </text>
    </comment>
    <comment ref="B34" authorId="0" shapeId="0" xr:uid="{00000000-0006-0000-0200-000006000000}">
      <text>
        <r>
          <rPr>
            <sz val="9"/>
            <color indexed="81"/>
            <rFont val="MS P ゴシック"/>
            <family val="3"/>
            <charset val="128"/>
          </rPr>
          <t xml:space="preserve">使用する決済手段を入力してください。１～１２月までの数字は自動的に反映します。
</t>
        </r>
      </text>
    </comment>
    <comment ref="C44" authorId="0" shapeId="0" xr:uid="{00000000-0006-0000-0200-000007000000}">
      <text>
        <r>
          <rPr>
            <sz val="9"/>
            <color indexed="81"/>
            <rFont val="MS P ゴシック"/>
            <family val="3"/>
            <charset val="128"/>
          </rPr>
          <t xml:space="preserve">数字は自動的に反映します。
</t>
        </r>
      </text>
    </comment>
    <comment ref="C53" authorId="0" shapeId="0" xr:uid="{00000000-0006-0000-0200-000008000000}">
      <text>
        <r>
          <rPr>
            <sz val="9"/>
            <color indexed="81"/>
            <rFont val="MS P ゴシック"/>
            <family val="3"/>
            <charset val="128"/>
          </rPr>
          <t xml:space="preserve">「手取り」の金額を入力してください。
</t>
        </r>
      </text>
    </comment>
    <comment ref="C63" authorId="0" shapeId="0" xr:uid="{00000000-0006-0000-0200-000009000000}">
      <text>
        <r>
          <rPr>
            <sz val="9"/>
            <color indexed="81"/>
            <rFont val="MS P ゴシック"/>
            <family val="3"/>
            <charset val="128"/>
          </rPr>
          <t xml:space="preserve">金額は自動的に反映します。
</t>
        </r>
      </text>
    </comment>
    <comment ref="Q65" authorId="0" shapeId="0" xr:uid="{00000000-0006-0000-0200-00000A000000}">
      <text>
        <r>
          <rPr>
            <sz val="9"/>
            <color indexed="81"/>
            <rFont val="MS P ゴシック"/>
            <family val="3"/>
            <charset val="128"/>
          </rPr>
          <t>目標XXX万円以上
(コメント欄に年末の貯金目標額を書く)</t>
        </r>
      </text>
    </comment>
    <comment ref="C67" authorId="0" shapeId="0" xr:uid="{00000000-0006-0000-0200-00000B000000}">
      <text>
        <r>
          <rPr>
            <sz val="9"/>
            <color indexed="81"/>
            <rFont val="MS P ゴシック"/>
            <family val="3"/>
            <charset val="128"/>
          </rPr>
          <t xml:space="preserve">毎月末の実際の口座残高を入力してください。
</t>
        </r>
      </text>
    </comment>
    <comment ref="F78" authorId="0" shapeId="0" xr:uid="{00000000-0006-0000-0200-00000C000000}">
      <text>
        <r>
          <rPr>
            <sz val="9"/>
            <color indexed="81"/>
            <rFont val="MS P ゴシック"/>
            <family val="3"/>
            <charset val="128"/>
          </rPr>
          <t xml:space="preserve">毎月末の口座残高入力後、ここ"0"になればＯＫ。そうでなければ、使途不明金か入力漏れの収入があります。どこかで調整してここを0になるようにしましょう。
</t>
        </r>
      </text>
    </comment>
    <comment ref="C81" authorId="0" shapeId="0" xr:uid="{00000000-0006-0000-0200-00000D000000}">
      <text>
        <r>
          <rPr>
            <sz val="9"/>
            <color indexed="81"/>
            <rFont val="MS P ゴシック"/>
            <family val="3"/>
            <charset val="128"/>
          </rPr>
          <t>途中で残高を確認する場合はこちらを使用ください。</t>
        </r>
      </text>
    </comment>
  </commentList>
</comments>
</file>

<file path=xl/sharedStrings.xml><?xml version="1.0" encoding="utf-8"?>
<sst xmlns="http://schemas.openxmlformats.org/spreadsheetml/2006/main" count="701" uniqueCount="120">
  <si>
    <t>１．支出項目</t>
    <rPh sb="2" eb="4">
      <t>シシュツ</t>
    </rPh>
    <rPh sb="4" eb="6">
      <t>コウモク</t>
    </rPh>
    <phoneticPr fontId="3"/>
  </si>
  <si>
    <t>（決済手段）</t>
    <rPh sb="1" eb="3">
      <t>ケッサイ</t>
    </rPh>
    <rPh sb="3" eb="5">
      <t>シュダン</t>
    </rPh>
    <phoneticPr fontId="3"/>
  </si>
  <si>
    <t>（引落日等）</t>
    <rPh sb="1" eb="3">
      <t>ヒキオトシ</t>
    </rPh>
    <rPh sb="3" eb="4">
      <t>ビ</t>
    </rPh>
    <rPh sb="4" eb="5">
      <t>ナド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</si>
  <si>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</si>
  <si>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</si>
  <si>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</si>
  <si>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</si>
  <si>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</si>
  <si>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</si>
  <si>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</si>
  <si>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</si>
  <si>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</si>
  <si>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</si>
  <si>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</si>
  <si>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</si>
  <si>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3"/>
  </si>
  <si>
    <t>カード</t>
  </si>
  <si>
    <t>日用品</t>
    <rPh sb="0" eb="3">
      <t>ニチヨウヒン</t>
    </rPh>
    <phoneticPr fontId="3"/>
  </si>
  <si>
    <t>食費</t>
    <rPh sb="0" eb="1">
      <t>ショク</t>
    </rPh>
    <phoneticPr fontId="3"/>
  </si>
  <si>
    <t>家具家電</t>
    <rPh sb="0" eb="2">
      <t>カグ</t>
    </rPh>
    <rPh sb="2" eb="4">
      <t>カデン</t>
    </rPh>
    <phoneticPr fontId="3"/>
  </si>
  <si>
    <t>娯楽レジャー</t>
    <rPh sb="0" eb="2">
      <t>ゴラク</t>
    </rPh>
    <phoneticPr fontId="3"/>
  </si>
  <si>
    <t>被服費</t>
    <rPh sb="0" eb="2">
      <t>ヒフク</t>
    </rPh>
    <rPh sb="2" eb="3">
      <t>ヒ</t>
    </rPh>
    <phoneticPr fontId="3"/>
  </si>
  <si>
    <t>通信・携帯</t>
    <rPh sb="0" eb="2">
      <t>ツウシン</t>
    </rPh>
    <rPh sb="3" eb="5">
      <t>ケイタイ</t>
    </rPh>
    <phoneticPr fontId="3"/>
  </si>
  <si>
    <t>ガス</t>
    <phoneticPr fontId="3"/>
  </si>
  <si>
    <t>電気</t>
    <rPh sb="0" eb="2">
      <t>デンキ</t>
    </rPh>
    <phoneticPr fontId="3"/>
  </si>
  <si>
    <t>給与口振(常陽銀行)</t>
    <rPh sb="0" eb="2">
      <t>キュウヨ</t>
    </rPh>
    <rPh sb="2" eb="4">
      <t>コウフリ</t>
    </rPh>
    <rPh sb="5" eb="7">
      <t>ジョウヨウ</t>
    </rPh>
    <rPh sb="7" eb="9">
      <t>ギンコウ</t>
    </rPh>
    <phoneticPr fontId="3"/>
  </si>
  <si>
    <t>上下水道</t>
    <rPh sb="0" eb="2">
      <t>ジョウゲ</t>
    </rPh>
    <rPh sb="2" eb="4">
      <t>スイドウ</t>
    </rPh>
    <phoneticPr fontId="3"/>
  </si>
  <si>
    <t>ガソリン</t>
    <phoneticPr fontId="3"/>
  </si>
  <si>
    <t>車関連</t>
    <rPh sb="0" eb="1">
      <t>クルマ</t>
    </rPh>
    <rPh sb="1" eb="3">
      <t>カンレン</t>
    </rPh>
    <phoneticPr fontId="3"/>
  </si>
  <si>
    <t>保険１</t>
    <rPh sb="0" eb="2">
      <t>ホケン</t>
    </rPh>
    <phoneticPr fontId="3"/>
  </si>
  <si>
    <t>管理修繕等</t>
  </si>
  <si>
    <t>固定資産税</t>
  </si>
  <si>
    <t>２．決済手段</t>
    <rPh sb="2" eb="4">
      <t>ケッサイ</t>
    </rPh>
    <rPh sb="4" eb="6">
      <t>シュダン</t>
    </rPh>
    <phoneticPr fontId="3"/>
  </si>
  <si>
    <t>現金</t>
    <rPh sb="0" eb="2">
      <t>ゲンキン</t>
    </rPh>
    <phoneticPr fontId="3"/>
  </si>
  <si>
    <t>カード</t>
    <phoneticPr fontId="3"/>
  </si>
  <si>
    <t>口振(AA銀行)</t>
    <rPh sb="0" eb="2">
      <t>コウフリ</t>
    </rPh>
    <rPh sb="5" eb="7">
      <t>ギンコウ</t>
    </rPh>
    <phoneticPr fontId="3"/>
  </si>
  <si>
    <t>口振(YY銀行)</t>
    <rPh sb="0" eb="2">
      <t>コウフリ</t>
    </rPh>
    <rPh sb="5" eb="7">
      <t>ギンコウ</t>
    </rPh>
    <phoneticPr fontId="3"/>
  </si>
  <si>
    <t>口振(ZZ銀行)</t>
    <rPh sb="0" eb="2">
      <t>コウフリ</t>
    </rPh>
    <rPh sb="5" eb="7">
      <t>ギンコウ</t>
    </rPh>
    <phoneticPr fontId="3"/>
  </si>
  <si>
    <t>その他</t>
    <rPh sb="2" eb="3">
      <t>タ</t>
    </rPh>
    <phoneticPr fontId="3"/>
  </si>
  <si>
    <t>３．区分</t>
    <rPh sb="2" eb="4">
      <t>クブン</t>
    </rPh>
    <phoneticPr fontId="3"/>
  </si>
  <si>
    <t>基本生活費</t>
    <rPh sb="0" eb="2">
      <t>キホン</t>
    </rPh>
    <rPh sb="2" eb="5">
      <t>セイカツヒ</t>
    </rPh>
    <phoneticPr fontId="3"/>
  </si>
  <si>
    <t>住宅費</t>
    <rPh sb="0" eb="2">
      <t>ジュウタク</t>
    </rPh>
    <rPh sb="2" eb="3">
      <t>ヒ</t>
    </rPh>
    <phoneticPr fontId="3"/>
  </si>
  <si>
    <t>教育費</t>
    <rPh sb="0" eb="3">
      <t>キョウイクヒ</t>
    </rPh>
    <phoneticPr fontId="3"/>
  </si>
  <si>
    <t>保険</t>
    <rPh sb="0" eb="2">
      <t>ホケン</t>
    </rPh>
    <phoneticPr fontId="3"/>
  </si>
  <si>
    <t>４．手取収入</t>
    <phoneticPr fontId="3"/>
  </si>
  <si>
    <t>給与手取り</t>
    <rPh sb="0" eb="2">
      <t>キュウヨ</t>
    </rPh>
    <rPh sb="2" eb="4">
      <t>テド</t>
    </rPh>
    <phoneticPr fontId="3"/>
  </si>
  <si>
    <t>ボーナス手取り</t>
    <rPh sb="4" eb="6">
      <t>テド</t>
    </rPh>
    <phoneticPr fontId="3"/>
  </si>
  <si>
    <t>児童手当</t>
    <rPh sb="0" eb="2">
      <t>ジドウ</t>
    </rPh>
    <rPh sb="2" eb="4">
      <t>テアテ</t>
    </rPh>
    <phoneticPr fontId="3"/>
  </si>
  <si>
    <t>他</t>
    <rPh sb="0" eb="1">
      <t>ホカ</t>
    </rPh>
    <phoneticPr fontId="3"/>
  </si>
  <si>
    <t>収入計</t>
    <rPh sb="0" eb="2">
      <t>シュウニュウ</t>
    </rPh>
    <rPh sb="2" eb="3">
      <t>ケイ</t>
    </rPh>
    <phoneticPr fontId="3"/>
  </si>
  <si>
    <t>備考</t>
    <rPh sb="0" eb="2">
      <t>ビコウ</t>
    </rPh>
    <phoneticPr fontId="3"/>
  </si>
  <si>
    <t>定期代</t>
    <rPh sb="0" eb="2">
      <t>テイキ</t>
    </rPh>
    <rPh sb="2" eb="3">
      <t>ダイ</t>
    </rPh>
    <phoneticPr fontId="3"/>
  </si>
  <si>
    <t>所得税還付</t>
    <rPh sb="0" eb="3">
      <t>ショトクゼイ</t>
    </rPh>
    <rPh sb="3" eb="5">
      <t>カンプ</t>
    </rPh>
    <phoneticPr fontId="3"/>
  </si>
  <si>
    <t>５．収支／残高</t>
    <rPh sb="2" eb="4">
      <t>シュウシ</t>
    </rPh>
    <rPh sb="5" eb="7">
      <t>ザンダカ</t>
    </rPh>
    <phoneticPr fontId="3"/>
  </si>
  <si>
    <t>収支合計</t>
    <rPh sb="0" eb="2">
      <t>シュウシ</t>
    </rPh>
    <rPh sb="2" eb="4">
      <t>ゴウケイ</t>
    </rPh>
    <phoneticPr fontId="3"/>
  </si>
  <si>
    <t>収支</t>
    <rPh sb="0" eb="2">
      <t>シュウシ</t>
    </rPh>
    <phoneticPr fontId="3"/>
  </si>
  <si>
    <t>残高</t>
    <rPh sb="0" eb="2">
      <t>ザンダカ</t>
    </rPh>
    <phoneticPr fontId="3"/>
  </si>
  <si>
    <t>-</t>
    <phoneticPr fontId="3"/>
  </si>
  <si>
    <t>６．口座残高</t>
    <rPh sb="2" eb="4">
      <t>コウザ</t>
    </rPh>
    <rPh sb="4" eb="6">
      <t>ザンダカ</t>
    </rPh>
    <phoneticPr fontId="3"/>
  </si>
  <si>
    <t>前年末</t>
    <rPh sb="0" eb="2">
      <t>ゼンネン</t>
    </rPh>
    <rPh sb="2" eb="3">
      <t>マツ</t>
    </rPh>
    <phoneticPr fontId="3"/>
  </si>
  <si>
    <t>XX銀行</t>
    <rPh sb="2" eb="4">
      <t>ギンコウ</t>
    </rPh>
    <phoneticPr fontId="3"/>
  </si>
  <si>
    <t>AA銀行</t>
    <rPh sb="2" eb="4">
      <t>ギンコウ</t>
    </rPh>
    <phoneticPr fontId="3"/>
  </si>
  <si>
    <t>ZZ銀行</t>
    <rPh sb="2" eb="4">
      <t>ギンコウ</t>
    </rPh>
    <phoneticPr fontId="3"/>
  </si>
  <si>
    <t>BB銀行</t>
    <rPh sb="2" eb="4">
      <t>ギンコウ</t>
    </rPh>
    <phoneticPr fontId="3"/>
  </si>
  <si>
    <t>401k</t>
    <phoneticPr fontId="3"/>
  </si>
  <si>
    <t>記録と残高の差額（０になること→）</t>
    <rPh sb="0" eb="2">
      <t>キロク</t>
    </rPh>
    <rPh sb="3" eb="5">
      <t>ザンダカ</t>
    </rPh>
    <rPh sb="6" eb="8">
      <t>サガク</t>
    </rPh>
    <phoneticPr fontId="3"/>
  </si>
  <si>
    <t>７．途中残高確認</t>
    <rPh sb="2" eb="4">
      <t>トチュウ</t>
    </rPh>
    <rPh sb="4" eb="6">
      <t>ザンダカ</t>
    </rPh>
    <rPh sb="6" eb="8">
      <t>カクニン</t>
    </rPh>
    <phoneticPr fontId="3"/>
  </si>
  <si>
    <t>時点</t>
    <rPh sb="0" eb="2">
      <t>ジテン</t>
    </rPh>
    <phoneticPr fontId="3"/>
  </si>
  <si>
    <t>[メモ]</t>
    <phoneticPr fontId="3"/>
  </si>
  <si>
    <t>Ａ４・１枚家計簿2023</t>
    <phoneticPr fontId="3"/>
  </si>
  <si>
    <t>住宅ローン</t>
    <rPh sb="0" eb="5">
      <t>ジュウタ</t>
    </rPh>
    <phoneticPr fontId="3"/>
  </si>
  <si>
    <t>住宅火災保険</t>
    <rPh sb="0" eb="2">
      <t>ジュウタク</t>
    </rPh>
    <rPh sb="2" eb="6">
      <t>カサイホケン</t>
    </rPh>
    <phoneticPr fontId="3"/>
  </si>
  <si>
    <t>教育費</t>
    <rPh sb="0" eb="3">
      <t>キョウイクヒ</t>
    </rPh>
    <phoneticPr fontId="26"/>
  </si>
  <si>
    <t>慶弔費用</t>
    <phoneticPr fontId="6"/>
  </si>
  <si>
    <t>区分</t>
    <rPh sb="0" eb="2">
      <t>クブン</t>
    </rPh>
    <phoneticPr fontId="26"/>
  </si>
  <si>
    <t>支出項目</t>
    <rPh sb="0" eb="2">
      <t>シシュツ</t>
    </rPh>
    <rPh sb="2" eb="4">
      <t>コウモク</t>
    </rPh>
    <phoneticPr fontId="26"/>
  </si>
  <si>
    <t>2023.7</t>
    <phoneticPr fontId="21"/>
  </si>
  <si>
    <t>メモ</t>
    <phoneticPr fontId="21"/>
  </si>
  <si>
    <t>たくぞー</t>
    <phoneticPr fontId="21"/>
  </si>
  <si>
    <t>パートナー名</t>
    <rPh sb="5" eb="6">
      <t>メイ</t>
    </rPh>
    <phoneticPr fontId="26"/>
  </si>
  <si>
    <t>合計</t>
    <rPh sb="0" eb="2">
      <t>ゴウケイ</t>
    </rPh>
    <phoneticPr fontId="26"/>
  </si>
  <si>
    <t>2023.8</t>
    <phoneticPr fontId="21"/>
  </si>
  <si>
    <t>2023.9</t>
  </si>
  <si>
    <t>2023.10</t>
  </si>
  <si>
    <t>2023.11</t>
  </si>
  <si>
    <t>2023.12</t>
  </si>
  <si>
    <t>水ｶｰﾄﾘｯｼ、
ｸﾞﾚｰﾁﾝｸﾞﾊﾟｯｷﾝ</t>
    <phoneticPr fontId="26"/>
  </si>
  <si>
    <t>食費　Dr.Walletで集計、ウォーターサーバ</t>
    <phoneticPr fontId="26"/>
  </si>
  <si>
    <t>家具・家電　Dr.Walletで集計</t>
    <phoneticPr fontId="26"/>
  </si>
  <si>
    <t>ベッド</t>
    <phoneticPr fontId="26"/>
  </si>
  <si>
    <t>娯楽　Dr.Walletで集計</t>
    <rPh sb="0" eb="2">
      <t>ゴラク</t>
    </rPh>
    <phoneticPr fontId="21"/>
  </si>
  <si>
    <t xml:space="preserve">
</t>
    <phoneticPr fontId="26"/>
  </si>
  <si>
    <t>住宅ローン</t>
    <phoneticPr fontId="3"/>
  </si>
  <si>
    <t>住宅ローン</t>
    <rPh sb="0" eb="5">
      <t>ジュウタ</t>
    </rPh>
    <phoneticPr fontId="21"/>
  </si>
  <si>
    <t>Wi-Fi</t>
    <phoneticPr fontId="26"/>
  </si>
  <si>
    <t>ガス</t>
  </si>
  <si>
    <t>水道光熱費(電気)銀行口座引き落とし</t>
    <rPh sb="9" eb="11">
      <t>ギンコウ</t>
    </rPh>
    <rPh sb="11" eb="13">
      <t>コウザ</t>
    </rPh>
    <rPh sb="13" eb="14">
      <t>ヒ</t>
    </rPh>
    <rPh sb="15" eb="16">
      <t>オ</t>
    </rPh>
    <phoneticPr fontId="26"/>
  </si>
  <si>
    <t>水道光熱費(水道)銀行口座引き落とし</t>
    <phoneticPr fontId="26"/>
  </si>
  <si>
    <t>ガソリン</t>
  </si>
  <si>
    <t>パートナー銀行口座引き落とし</t>
    <rPh sb="5" eb="7">
      <t>ギンコウ</t>
    </rPh>
    <phoneticPr fontId="26"/>
  </si>
  <si>
    <t>慶弔費用</t>
  </si>
  <si>
    <t>交際費　Dr.Walletで集計</t>
    <rPh sb="0" eb="3">
      <t>コウサイヒ</t>
    </rPh>
    <phoneticPr fontId="26"/>
  </si>
  <si>
    <t>お中元</t>
    <phoneticPr fontId="26"/>
  </si>
  <si>
    <t>合計</t>
    <rPh sb="0" eb="2">
      <t>ゴウケイ</t>
    </rPh>
    <phoneticPr fontId="21"/>
  </si>
  <si>
    <t>割合</t>
    <rPh sb="0" eb="2">
      <t>ワリアイ</t>
    </rPh>
    <phoneticPr fontId="21"/>
  </si>
  <si>
    <t>割合金額(合計金額を割合で按分)</t>
    <rPh sb="0" eb="2">
      <t>ワリアイ</t>
    </rPh>
    <rPh sb="2" eb="4">
      <t>キンガク</t>
    </rPh>
    <rPh sb="10" eb="12">
      <t>ワリアイ</t>
    </rPh>
    <rPh sb="13" eb="15">
      <t>アンブン</t>
    </rPh>
    <phoneticPr fontId="21"/>
  </si>
  <si>
    <t>差額調整額</t>
    <rPh sb="0" eb="2">
      <t>サガク</t>
    </rPh>
    <rPh sb="2" eb="5">
      <t>チョウセイガク</t>
    </rPh>
    <phoneticPr fontId="21"/>
  </si>
  <si>
    <t>2023.6</t>
    <phoneticPr fontId="26"/>
  </si>
  <si>
    <t>2023.5</t>
    <phoneticPr fontId="26"/>
  </si>
  <si>
    <t>2023.4</t>
    <phoneticPr fontId="26"/>
  </si>
  <si>
    <t>2023.3</t>
    <phoneticPr fontId="26"/>
  </si>
  <si>
    <t>2023.2</t>
    <phoneticPr fontId="21"/>
  </si>
  <si>
    <t>2023.1</t>
    <phoneticPr fontId="21"/>
  </si>
  <si>
    <t>日用雑貨　Dr.Walletで集計、
美容・衛生　Dr.Walletで集計（ドラックストア）</t>
    <rPh sb="19" eb="21">
      <t>ビヨウ</t>
    </rPh>
    <rPh sb="22" eb="24">
      <t>エイセイ</t>
    </rPh>
    <phoneticPr fontId="21"/>
  </si>
  <si>
    <t>食費　Dr.Walletで集計、
ウォーターサーバ代　PayPayアプリより転記</t>
    <rPh sb="25" eb="26">
      <t>ダイ</t>
    </rPh>
    <rPh sb="38" eb="40">
      <t>テンキ</t>
    </rPh>
    <phoneticPr fontId="26"/>
  </si>
  <si>
    <t>Wi-Fi　PayPayアプリより転記</t>
    <phoneticPr fontId="26"/>
  </si>
  <si>
    <t>住宅ローン　マネーフォワードミーより転記</t>
    <rPh sb="0" eb="5">
      <t>ジュウタ</t>
    </rPh>
    <rPh sb="18" eb="20">
      <t>テンキ</t>
    </rPh>
    <phoneticPr fontId="21"/>
  </si>
  <si>
    <t>水道光熱費(電気)銀行口座引き落とし
マネーフォワードミーより転記</t>
    <rPh sb="9" eb="11">
      <t>ギンコウ</t>
    </rPh>
    <rPh sb="11" eb="13">
      <t>コウザ</t>
    </rPh>
    <rPh sb="13" eb="14">
      <t>ヒ</t>
    </rPh>
    <rPh sb="15" eb="16">
      <t>オ</t>
    </rPh>
    <phoneticPr fontId="26"/>
  </si>
  <si>
    <t>水道光熱費(水道)銀行口座引き落とし
マネーフォワードミーより転記</t>
    <phoneticPr fontId="26"/>
  </si>
  <si>
    <t>パートナー銀行口座引き落とし
マネーフォワードミーより転記</t>
    <rPh sb="5" eb="7">
      <t>ギンコウ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</si>
</sst>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#,##0_);[Red]\(#,##0\)"/>
    <numFmt numFmtId="177" formatCode="#,##0_ "/>
  </numFmts>
  <fonts count="2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HGｺﾞｼｯｸM"/>
      <family val="3"/>
      <charset val="128"/>
    </font>
    <font>
      <sz val="6"/>
      <name val="ＭＳ Ｐゴシック"/>
      <family val="3"/>
      <charset val="128"/>
    </font>
    <font>
      <b/>
      <i/>
      <sz val="10"/>
      <name val="HGｺﾞｼｯｸM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8"/>
      <color theme="1"/>
      <name val="HGｺﾞｼｯｸM"/>
      <family val="3"/>
      <charset val="128"/>
    </font>
    <font>
      <sz val="8"/>
      <color theme="3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8"/>
      <color theme="0" tint="-0.499984740745262"/>
      <name val="HGｺﾞｼｯｸM"/>
      <family val="3"/>
      <charset val="128"/>
    </font>
    <font>
      <sz val="8"/>
      <color theme="4"/>
      <name val="HGｺﾞｼｯｸM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i/>
      <sz val="10"/>
      <color theme="1"/>
      <name val="HGｺﾞｼｯｸM"/>
      <family val="3"/>
      <charset val="128"/>
    </font>
    <font>
      <b/>
      <i/>
      <sz val="10"/>
      <color theme="3"/>
      <name val="HGｺﾞｼｯｸM"/>
      <family val="3"/>
      <charset val="128"/>
    </font>
    <font>
      <b/>
      <sz val="8"/>
      <color theme="4"/>
      <name val="HGｺﾞｼｯｸM"/>
      <family val="3"/>
      <charset val="128"/>
    </font>
    <font>
      <b/>
      <sz val="8"/>
      <color theme="3"/>
      <name val="HGｺﾞｼｯｸM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Arial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rgb="FF000000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7">
    <xf numFmtId="0" fontId="0" fillId="0" borderId="0" xfId="0">
      <alignment vertical="center"/>
    </xf>
    <xf numFmtId="0" fontId="13" fillId="0" borderId="0" xfId="0" applyFont="1" applyProtection="1">
      <alignment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177" fontId="12" fillId="4" borderId="0" xfId="0" applyNumberFormat="1" applyFont="1" applyFill="1" applyAlignment="1" applyProtection="1">
      <alignment vertical="center" shrinkToFit="1"/>
      <protection locked="0"/>
    </xf>
    <xf numFmtId="0" fontId="11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16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Protection="1">
      <alignment vertical="center"/>
      <protection locked="0"/>
    </xf>
    <xf numFmtId="38" fontId="11" fillId="0" borderId="8" xfId="1" applyFont="1" applyFill="1" applyBorder="1" applyAlignment="1" applyProtection="1">
      <alignment vertical="center" shrinkToFit="1"/>
      <protection locked="0"/>
    </xf>
    <xf numFmtId="38" fontId="5" fillId="5" borderId="8" xfId="1" applyFont="1" applyFill="1" applyBorder="1" applyAlignment="1">
      <alignment vertical="center" shrinkToFit="1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Protection="1">
      <alignment vertical="center"/>
      <protection locked="0"/>
    </xf>
    <xf numFmtId="38" fontId="11" fillId="2" borderId="9" xfId="1" applyFont="1" applyFill="1" applyBorder="1" applyAlignment="1" applyProtection="1">
      <alignment vertical="center" shrinkToFit="1"/>
      <protection locked="0"/>
    </xf>
    <xf numFmtId="38" fontId="5" fillId="5" borderId="9" xfId="1" applyFont="1" applyFill="1" applyBorder="1" applyAlignment="1">
      <alignment vertical="center" shrinkToFit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Protection="1">
      <alignment vertical="center"/>
      <protection locked="0"/>
    </xf>
    <xf numFmtId="38" fontId="11" fillId="0" borderId="9" xfId="1" applyFont="1" applyFill="1" applyBorder="1" applyAlignment="1" applyProtection="1">
      <alignment vertical="center" shrinkToFit="1"/>
      <protection locked="0"/>
    </xf>
    <xf numFmtId="38" fontId="5" fillId="2" borderId="9" xfId="1" applyFont="1" applyFill="1" applyBorder="1" applyAlignment="1" applyProtection="1">
      <alignment vertical="center" shrinkToFit="1"/>
      <protection locked="0"/>
    </xf>
    <xf numFmtId="38" fontId="5" fillId="0" borderId="9" xfId="1" applyFont="1" applyFill="1" applyBorder="1" applyAlignment="1" applyProtection="1">
      <alignment vertical="center" shrinkToFit="1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Protection="1">
      <alignment vertical="center"/>
      <protection locked="0"/>
    </xf>
    <xf numFmtId="38" fontId="11" fillId="2" borderId="10" xfId="1" applyFont="1" applyFill="1" applyBorder="1" applyAlignment="1" applyProtection="1">
      <alignment vertical="center" shrinkToFit="1"/>
      <protection locked="0"/>
    </xf>
    <xf numFmtId="38" fontId="5" fillId="5" borderId="11" xfId="1" applyFont="1" applyFill="1" applyBorder="1" applyAlignment="1">
      <alignment vertical="center" shrinkToFi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>
      <alignment vertical="center"/>
    </xf>
    <xf numFmtId="38" fontId="5" fillId="5" borderId="0" xfId="0" applyNumberFormat="1" applyFont="1" applyFill="1" applyAlignment="1">
      <alignment vertical="center" shrinkToFit="1"/>
    </xf>
    <xf numFmtId="0" fontId="17" fillId="2" borderId="0" xfId="0" applyFont="1" applyFill="1" applyAlignment="1">
      <alignment horizontal="left" vertical="center"/>
    </xf>
    <xf numFmtId="0" fontId="11" fillId="2" borderId="8" xfId="0" applyFont="1" applyFill="1" applyBorder="1" applyProtection="1">
      <alignment vertical="center"/>
      <protection locked="0"/>
    </xf>
    <xf numFmtId="38" fontId="11" fillId="2" borderId="8" xfId="1" applyFont="1" applyFill="1" applyBorder="1" applyAlignment="1" applyProtection="1">
      <alignment vertical="center" shrinkToFit="1"/>
      <protection locked="0"/>
    </xf>
    <xf numFmtId="38" fontId="11" fillId="5" borderId="8" xfId="1" applyFont="1" applyFill="1" applyBorder="1" applyAlignment="1">
      <alignment vertical="center" shrinkToFit="1"/>
    </xf>
    <xf numFmtId="38" fontId="11" fillId="5" borderId="9" xfId="1" applyFont="1" applyFill="1" applyBorder="1" applyAlignment="1">
      <alignment vertical="center" shrinkToFit="1"/>
    </xf>
    <xf numFmtId="38" fontId="11" fillId="5" borderId="10" xfId="1" applyFont="1" applyFill="1" applyBorder="1" applyAlignment="1">
      <alignment vertical="center" shrinkToFi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>
      <alignment vertical="center"/>
    </xf>
    <xf numFmtId="38" fontId="11" fillId="5" borderId="0" xfId="1" applyFont="1" applyFill="1" applyAlignment="1">
      <alignment vertical="center" shrinkToFit="1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vertical="center" shrinkToFit="1"/>
      <protection locked="0"/>
    </xf>
    <xf numFmtId="0" fontId="11" fillId="0" borderId="0" xfId="0" applyFont="1">
      <alignment vertical="center"/>
    </xf>
    <xf numFmtId="0" fontId="12" fillId="2" borderId="0" xfId="0" applyFont="1" applyFill="1" applyAlignment="1" applyProtection="1">
      <alignment horizontal="center" vertical="center" shrinkToFit="1"/>
      <protection locked="0"/>
    </xf>
    <xf numFmtId="0" fontId="20" fillId="4" borderId="0" xfId="0" applyFont="1" applyFill="1" applyAlignment="1" applyProtection="1">
      <alignment horizontal="center" vertical="center" shrinkToFit="1"/>
      <protection locked="0"/>
    </xf>
    <xf numFmtId="0" fontId="12" fillId="2" borderId="8" xfId="0" applyFont="1" applyFill="1" applyBorder="1" applyAlignment="1" applyProtection="1">
      <alignment vertical="center" shrinkToFit="1"/>
      <protection locked="0"/>
    </xf>
    <xf numFmtId="0" fontId="15" fillId="2" borderId="8" xfId="0" applyFont="1" applyFill="1" applyBorder="1" applyAlignment="1" applyProtection="1">
      <alignment vertical="center" shrinkToFit="1"/>
      <protection locked="0"/>
    </xf>
    <xf numFmtId="177" fontId="12" fillId="2" borderId="8" xfId="0" applyNumberFormat="1" applyFont="1" applyFill="1" applyBorder="1" applyAlignment="1" applyProtection="1">
      <alignment vertical="center" shrinkToFit="1"/>
      <protection locked="0"/>
    </xf>
    <xf numFmtId="177" fontId="12" fillId="4" borderId="8" xfId="0" applyNumberFormat="1" applyFont="1" applyFill="1" applyBorder="1" applyAlignment="1" applyProtection="1">
      <alignment vertical="center" shrinkToFit="1"/>
      <protection locked="0"/>
    </xf>
    <xf numFmtId="0" fontId="12" fillId="2" borderId="9" xfId="0" applyFont="1" applyFill="1" applyBorder="1" applyAlignment="1" applyProtection="1">
      <alignment vertical="center" shrinkToFit="1"/>
      <protection locked="0"/>
    </xf>
    <xf numFmtId="0" fontId="15" fillId="2" borderId="9" xfId="0" applyFont="1" applyFill="1" applyBorder="1" applyAlignment="1" applyProtection="1">
      <alignment vertical="center" shrinkToFit="1"/>
      <protection locked="0"/>
    </xf>
    <xf numFmtId="177" fontId="12" fillId="2" borderId="9" xfId="0" applyNumberFormat="1" applyFont="1" applyFill="1" applyBorder="1" applyAlignment="1" applyProtection="1">
      <alignment vertical="center" shrinkToFit="1"/>
      <protection locked="0"/>
    </xf>
    <xf numFmtId="177" fontId="12" fillId="4" borderId="9" xfId="0" applyNumberFormat="1" applyFont="1" applyFill="1" applyBorder="1" applyAlignment="1" applyProtection="1">
      <alignment vertical="center" shrinkToFit="1"/>
      <protection locked="0"/>
    </xf>
    <xf numFmtId="0" fontId="12" fillId="2" borderId="10" xfId="0" applyFont="1" applyFill="1" applyBorder="1" applyAlignment="1" applyProtection="1">
      <alignment vertical="center" shrinkToFit="1"/>
      <protection locked="0"/>
    </xf>
    <xf numFmtId="0" fontId="15" fillId="2" borderId="10" xfId="0" applyFont="1" applyFill="1" applyBorder="1" applyAlignment="1" applyProtection="1">
      <alignment vertical="center" shrinkToFit="1"/>
      <protection locked="0"/>
    </xf>
    <xf numFmtId="177" fontId="12" fillId="2" borderId="10" xfId="0" applyNumberFormat="1" applyFont="1" applyFill="1" applyBorder="1" applyAlignment="1" applyProtection="1">
      <alignment vertical="center" shrinkToFit="1"/>
      <protection locked="0"/>
    </xf>
    <xf numFmtId="177" fontId="12" fillId="4" borderId="10" xfId="0" applyNumberFormat="1" applyFont="1" applyFill="1" applyBorder="1" applyAlignment="1" applyProtection="1">
      <alignment vertical="center" shrinkToFit="1"/>
      <protection locked="0"/>
    </xf>
    <xf numFmtId="0" fontId="11" fillId="3" borderId="6" xfId="0" applyFont="1" applyFill="1" applyBorder="1">
      <alignment vertical="center"/>
    </xf>
    <xf numFmtId="0" fontId="12" fillId="2" borderId="0" xfId="0" applyFont="1" applyFill="1" applyAlignment="1" applyProtection="1">
      <alignment vertical="center" shrinkToFit="1"/>
      <protection locked="0"/>
    </xf>
    <xf numFmtId="0" fontId="11" fillId="2" borderId="0" xfId="0" applyFont="1" applyFill="1" applyProtection="1">
      <alignment vertical="center"/>
      <protection locked="0"/>
    </xf>
    <xf numFmtId="177" fontId="12" fillId="2" borderId="0" xfId="0" applyNumberFormat="1" applyFont="1" applyFill="1" applyAlignment="1" applyProtection="1">
      <alignment vertical="center" shrinkToFit="1"/>
      <protection locked="0"/>
    </xf>
    <xf numFmtId="177" fontId="12" fillId="2" borderId="0" xfId="0" applyNumberFormat="1" applyFont="1" applyFill="1" applyAlignment="1" applyProtection="1">
      <alignment vertical="center" wrapText="1" shrinkToFit="1"/>
      <protection locked="0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6" xfId="0" applyFont="1" applyFill="1" applyBorder="1">
      <alignment vertical="center"/>
    </xf>
    <xf numFmtId="177" fontId="11" fillId="6" borderId="6" xfId="0" applyNumberFormat="1" applyFont="1" applyFill="1" applyBorder="1" applyAlignment="1">
      <alignment vertical="center" shrinkToFit="1"/>
    </xf>
    <xf numFmtId="177" fontId="11" fillId="7" borderId="6" xfId="0" applyNumberFormat="1" applyFont="1" applyFill="1" applyBorder="1" applyAlignment="1">
      <alignment vertical="center" shrinkToFit="1"/>
    </xf>
    <xf numFmtId="0" fontId="5" fillId="2" borderId="8" xfId="0" applyFont="1" applyFill="1" applyBorder="1" applyProtection="1">
      <alignment vertical="center"/>
      <protection locked="0"/>
    </xf>
    <xf numFmtId="177" fontId="5" fillId="8" borderId="8" xfId="0" applyNumberFormat="1" applyFont="1" applyFill="1" applyBorder="1" applyProtection="1">
      <alignment vertical="center"/>
      <protection locked="0"/>
    </xf>
    <xf numFmtId="0" fontId="11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Protection="1">
      <alignment vertical="center"/>
      <protection locked="0"/>
    </xf>
    <xf numFmtId="177" fontId="5" fillId="8" borderId="9" xfId="0" applyNumberFormat="1" applyFont="1" applyFill="1" applyBorder="1" applyProtection="1">
      <alignment vertical="center"/>
      <protection locked="0"/>
    </xf>
    <xf numFmtId="0" fontId="11" fillId="2" borderId="9" xfId="0" applyFont="1" applyFill="1" applyBorder="1" applyAlignment="1">
      <alignment horizontal="center" vertical="center"/>
    </xf>
    <xf numFmtId="176" fontId="5" fillId="8" borderId="9" xfId="0" applyNumberFormat="1" applyFont="1" applyFill="1" applyBorder="1" applyAlignment="1" applyProtection="1">
      <alignment horizontal="right" vertical="center"/>
      <protection locked="0"/>
    </xf>
    <xf numFmtId="0" fontId="5" fillId="2" borderId="10" xfId="0" applyFont="1" applyFill="1" applyBorder="1" applyProtection="1">
      <alignment vertical="center"/>
      <protection locked="0"/>
    </xf>
    <xf numFmtId="176" fontId="5" fillId="8" borderId="10" xfId="0" applyNumberFormat="1" applyFont="1" applyFill="1" applyBorder="1" applyAlignment="1" applyProtection="1">
      <alignment horizontal="right" vertical="center"/>
      <protection locked="0"/>
    </xf>
    <xf numFmtId="0" fontId="11" fillId="2" borderId="10" xfId="0" applyFont="1" applyFill="1" applyBorder="1" applyAlignment="1">
      <alignment horizontal="center" vertical="center"/>
    </xf>
    <xf numFmtId="177" fontId="11" fillId="2" borderId="0" xfId="0" applyNumberFormat="1" applyFont="1" applyFill="1">
      <alignment vertical="center"/>
    </xf>
    <xf numFmtId="177" fontId="11" fillId="9" borderId="6" xfId="0" applyNumberFormat="1" applyFont="1" applyFill="1" applyBorder="1">
      <alignment vertical="center"/>
    </xf>
    <xf numFmtId="0" fontId="11" fillId="9" borderId="6" xfId="0" applyFont="1" applyFill="1" applyBorder="1">
      <alignment vertical="center"/>
    </xf>
    <xf numFmtId="0" fontId="11" fillId="9" borderId="6" xfId="0" applyFont="1" applyFill="1" applyBorder="1" applyProtection="1">
      <alignment vertical="center"/>
      <protection locked="0"/>
    </xf>
    <xf numFmtId="14" fontId="11" fillId="2" borderId="0" xfId="0" applyNumberFormat="1" applyFont="1" applyFill="1" applyAlignment="1" applyProtection="1">
      <alignment horizontal="center" vertical="center"/>
      <protection locked="0"/>
    </xf>
    <xf numFmtId="0" fontId="11" fillId="2" borderId="12" xfId="0" applyFont="1" applyFill="1" applyBorder="1" applyProtection="1">
      <alignment vertical="center"/>
      <protection locked="0"/>
    </xf>
    <xf numFmtId="0" fontId="11" fillId="2" borderId="4" xfId="0" applyFont="1" applyFill="1" applyBorder="1" applyProtection="1">
      <alignment vertical="center"/>
      <protection locked="0"/>
    </xf>
    <xf numFmtId="0" fontId="11" fillId="2" borderId="2" xfId="0" applyFont="1" applyFill="1" applyBorder="1" applyProtection="1">
      <alignment vertical="center"/>
      <protection locked="0"/>
    </xf>
    <xf numFmtId="177" fontId="5" fillId="0" borderId="8" xfId="0" applyNumberFormat="1" applyFont="1" applyBorder="1" applyProtection="1">
      <alignment vertical="center"/>
      <protection locked="0"/>
    </xf>
    <xf numFmtId="0" fontId="11" fillId="2" borderId="3" xfId="0" applyFont="1" applyFill="1" applyBorder="1" applyProtection="1">
      <alignment vertical="center"/>
      <protection locked="0"/>
    </xf>
    <xf numFmtId="0" fontId="11" fillId="2" borderId="13" xfId="0" applyFont="1" applyFill="1" applyBorder="1" applyProtection="1">
      <alignment vertical="center"/>
      <protection locked="0"/>
    </xf>
    <xf numFmtId="177" fontId="5" fillId="0" borderId="9" xfId="0" applyNumberFormat="1" applyFont="1" applyBorder="1" applyProtection="1">
      <alignment vertical="center"/>
      <protection locked="0"/>
    </xf>
    <xf numFmtId="176" fontId="5" fillId="0" borderId="9" xfId="0" applyNumberFormat="1" applyFont="1" applyBorder="1" applyAlignment="1" applyProtection="1">
      <alignment horizontal="right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176" fontId="5" fillId="2" borderId="9" xfId="0" applyNumberFormat="1" applyFont="1" applyFill="1" applyBorder="1" applyAlignment="1" applyProtection="1">
      <alignment horizontal="right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176" fontId="5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Protection="1">
      <alignment vertical="center"/>
      <protection locked="0"/>
    </xf>
    <xf numFmtId="0" fontId="4" fillId="0" borderId="1" xfId="10" applyBorder="1"/>
    <xf numFmtId="177" fontId="4" fillId="0" borderId="1" xfId="10" applyNumberFormat="1" applyBorder="1"/>
    <xf numFmtId="177" fontId="4" fillId="0" borderId="0" xfId="10" applyNumberFormat="1"/>
    <xf numFmtId="177" fontId="4" fillId="4" borderId="1" xfId="10" applyNumberFormat="1" applyFill="1" applyBorder="1"/>
    <xf numFmtId="0" fontId="4" fillId="0" borderId="0" xfId="10"/>
    <xf numFmtId="0" fontId="4" fillId="0" borderId="1" xfId="10" applyBorder="1" applyAlignment="1">
      <alignment horizontal="center" vertical="center" shrinkToFit="1"/>
    </xf>
    <xf numFmtId="38" fontId="4" fillId="0" borderId="1" xfId="10" applyNumberFormat="1" applyBorder="1"/>
    <xf numFmtId="38" fontId="4" fillId="0" borderId="0" xfId="10" applyNumberFormat="1"/>
    <xf numFmtId="3" fontId="4" fillId="0" borderId="1" xfId="10" applyNumberFormat="1" applyBorder="1"/>
    <xf numFmtId="38" fontId="4" fillId="0" borderId="1" xfId="10" applyNumberFormat="1" applyBorder="1" applyAlignment="1">
      <alignment wrapText="1"/>
    </xf>
    <xf numFmtId="0" fontId="4" fillId="2" borderId="0" xfId="10" applyFill="1"/>
    <xf numFmtId="0" fontId="4" fillId="0" borderId="1" xfId="10" applyBorder="1" applyAlignment="1">
      <alignment wrapText="1"/>
    </xf>
    <xf numFmtId="0" fontId="4" fillId="0" borderId="5" xfId="10" quotePrefix="1" applyBorder="1" applyAlignment="1">
      <alignment horizontal="center" vertical="center" shrinkToFit="1"/>
    </xf>
    <xf numFmtId="0" fontId="4" fillId="0" borderId="5" xfId="10" applyBorder="1"/>
    <xf numFmtId="0" fontId="4" fillId="2" borderId="1" xfId="10" applyFill="1" applyBorder="1"/>
    <xf numFmtId="0" fontId="4" fillId="0" borderId="5" xfId="10" applyBorder="1" applyAlignment="1">
      <alignment wrapText="1"/>
    </xf>
    <xf numFmtId="0" fontId="4" fillId="3" borderId="1" xfId="10" applyFill="1" applyBorder="1"/>
    <xf numFmtId="38" fontId="4" fillId="3" borderId="1" xfId="10" applyNumberFormat="1" applyFill="1" applyBorder="1"/>
    <xf numFmtId="0" fontId="12" fillId="3" borderId="15" xfId="0" applyFont="1" applyFill="1" applyBorder="1" applyAlignment="1" applyProtection="1">
      <alignment vertical="center" shrinkToFit="1"/>
      <protection locked="0"/>
    </xf>
    <xf numFmtId="0" fontId="20" fillId="3" borderId="15" xfId="0" applyFont="1" applyFill="1" applyBorder="1" applyAlignment="1" applyProtection="1">
      <alignment vertical="center" shrinkToFit="1"/>
      <protection locked="0"/>
    </xf>
    <xf numFmtId="0" fontId="19" fillId="3" borderId="15" xfId="0" applyFont="1" applyFill="1" applyBorder="1" applyAlignment="1" applyProtection="1">
      <alignment vertical="center" shrinkToFit="1"/>
      <protection locked="0"/>
    </xf>
    <xf numFmtId="177" fontId="12" fillId="3" borderId="15" xfId="0" applyNumberFormat="1" applyFont="1" applyFill="1" applyBorder="1" applyAlignment="1" applyProtection="1">
      <alignment vertical="center" shrinkToFit="1"/>
      <protection locked="0"/>
    </xf>
    <xf numFmtId="177" fontId="12" fillId="4" borderId="15" xfId="0" applyNumberFormat="1" applyFont="1" applyFill="1" applyBorder="1" applyAlignment="1" applyProtection="1">
      <alignment vertical="center" shrinkToFit="1"/>
      <protection locked="0"/>
    </xf>
    <xf numFmtId="0" fontId="12" fillId="2" borderId="15" xfId="0" applyFont="1" applyFill="1" applyBorder="1" applyAlignment="1" applyProtection="1">
      <alignment vertical="center" shrinkToFit="1"/>
      <protection locked="0"/>
    </xf>
    <xf numFmtId="0" fontId="11" fillId="2" borderId="15" xfId="0" applyFont="1" applyFill="1" applyBorder="1" applyProtection="1">
      <alignment vertical="center"/>
      <protection locked="0"/>
    </xf>
    <xf numFmtId="177" fontId="12" fillId="2" borderId="15" xfId="0" applyNumberFormat="1" applyFont="1" applyFill="1" applyBorder="1" applyAlignment="1" applyProtection="1">
      <alignment vertical="center" wrapText="1" shrinkToFit="1"/>
      <protection locked="0"/>
    </xf>
    <xf numFmtId="177" fontId="12" fillId="4" borderId="15" xfId="0" applyNumberFormat="1" applyFont="1" applyFill="1" applyBorder="1" applyAlignment="1" applyProtection="1">
      <alignment vertical="center" wrapText="1" shrinkToFit="1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4" fillId="0" borderId="17" xfId="10" applyBorder="1"/>
    <xf numFmtId="177" fontId="4" fillId="0" borderId="17" xfId="10" applyNumberFormat="1" applyBorder="1"/>
    <xf numFmtId="0" fontId="4" fillId="2" borderId="5" xfId="10" applyFill="1" applyBorder="1"/>
    <xf numFmtId="0" fontId="4" fillId="0" borderId="16" xfId="10" applyBorder="1"/>
    <xf numFmtId="177" fontId="4" fillId="0" borderId="16" xfId="10" applyNumberFormat="1" applyBorder="1"/>
    <xf numFmtId="0" fontId="11" fillId="2" borderId="9" xfId="0" applyFont="1" applyFill="1" applyBorder="1" applyAlignment="1" applyProtection="1">
      <alignment horizontal="left" vertical="center"/>
      <protection locked="0"/>
    </xf>
    <xf numFmtId="0" fontId="11" fillId="2" borderId="10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>
      <alignment horizontal="left" vertical="center"/>
    </xf>
    <xf numFmtId="14" fontId="11" fillId="2" borderId="0" xfId="0" applyNumberFormat="1" applyFont="1" applyFill="1" applyAlignment="1">
      <alignment horizontal="right" vertical="center"/>
    </xf>
    <xf numFmtId="0" fontId="11" fillId="2" borderId="8" xfId="0" applyFont="1" applyFill="1" applyBorder="1" applyAlignment="1" applyProtection="1">
      <alignment horizontal="left" vertical="center"/>
      <protection locked="0"/>
    </xf>
  </cellXfs>
  <cellStyles count="15">
    <cellStyle name="パーセント 2" xfId="13" xr:uid="{39E4F8D9-6D25-404D-BDF6-72608BB08EDF}"/>
    <cellStyle name="ハイパーリンク 2" xfId="9" xr:uid="{28472652-891F-42D7-926C-2BEB4DBA49C7}"/>
    <cellStyle name="ハイパーリンク 3" xfId="5" xr:uid="{44E26F1D-F83E-434C-88FE-A0ADC78D073D}"/>
    <cellStyle name="桁区切り" xfId="1" builtinId="6"/>
    <cellStyle name="桁区切り 2" xfId="11" xr:uid="{BC61CB10-CBB4-460D-80EF-6AE96E392B0D}"/>
    <cellStyle name="桁区切り 3" xfId="12" xr:uid="{3D1A6902-2B8C-4356-BE1C-0B6218C61D95}"/>
    <cellStyle name="標準" xfId="0" builtinId="0"/>
    <cellStyle name="標準 2" xfId="2" xr:uid="{00000000-0005-0000-0000-000004000000}"/>
    <cellStyle name="標準 2 2" xfId="4" xr:uid="{C73AA55F-835A-46EB-9E09-48839D11A80C}"/>
    <cellStyle name="標準 3" xfId="6" xr:uid="{BB889402-0C25-4B5A-9820-E9EE6E76D66D}"/>
    <cellStyle name="標準 4" xfId="7" xr:uid="{A3A08D66-5256-4F99-84FD-E2A9DBF49C4E}"/>
    <cellStyle name="標準 5" xfId="8" xr:uid="{80EA524B-C449-4870-9C1A-F1F76A3C8A3D}"/>
    <cellStyle name="標準 6" xfId="10" xr:uid="{5A537832-47C1-4221-8B18-96E6727E8571}"/>
    <cellStyle name="標準 7" xfId="3" xr:uid="{92573B12-EFF8-444E-8DE4-270F6496F7C2}"/>
    <cellStyle name="標準 8" xfId="14" xr:uid="{7C8EF9FC-9CFA-434D-982C-9CE40D6C28AD}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scheme val="none"/>
      </font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scheme val="none"/>
      </font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scheme val="none"/>
      </font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scheme val="none"/>
      </font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scheme val="none"/>
      </font>
      <numFmt numFmtId="178" formatCode="##&quot;月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9"/>
      <tableStyleElement type="headerRow" dxfId="3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microsoft.com/office/2017/10/relationships/person" Target="persons/perso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-005nas/&#21942;&#38283;&#23554;&#29992;/USR/yama/&#20024;&#12398;&#20869;&#26032;&#12458;&#12501;&#12451;&#12473;/&#35201;&#38917;&#26360;&#26368;&#26032;/&#35211;&#31309;&#26360;/&#19968;&#33324;&#28165;&#25475;&#12304;&#35211;&#31309;&#26360;&#65420;&#65387;&#65392;&#65425;&#1230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Nec-nas/&#26989;&#21209;&#37096;/&#35211;&#31309;&#26360;/&#35211;&#31309;&#26360;&#21407;&#32025;/&#35211;&#31309;&#26360;&#65288;&#65297;&#22238;&#24403;&#12426;&#29992;&#65289;&#12510;&#12463;&#12525;&#21547;&#1241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ada/Terada/34076/HINAGATA/A_&#3860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NBM_SERVER/&#26989;&#21209;&#31649;&#29702;&#37096;/&#20225;&#30011;&#35506;&#23554;&#29992;/&#20225;&#30011;&#35506;&#23554;&#29992;/&#35657;&#21048;&#37329;&#27810;/&#28165;&#25475;&#30330;&#27880;&#21336;&#2038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52%20&#20024;&#12398;&#20869;&#12539;&#31649;&#29702;&#37096;&#65288;&#12469;&#12540;&#12499;&#12473;&#12475;&#12531;&#12479;&#12540;&#65289;/05&#26032;&#20024;&#12499;&#12523;/07&#35373;&#20633;&#31649;&#29702;/061206&#20445;&#23432;&#22806;&#278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03;&#12521;&#12452;&#12505;&#12540;&#12488;&#12501;&#12457;&#12523;&#12480;/&#26989;&#21209;&#12503;&#12525;&#12475;&#12473;&#35519;&#26619;&#65288;&#32207;&#21209;&#37096;&#65289;&#12288;&#38738;&#26408;&#25299;&#20154;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52;&#34276;&#12501;&#12449;&#12452;&#12523;/&#21152;&#34276;&#30740;&#31350;&#36039;&#26009;/&#31309;&#31639;&#38306;&#20418;/&#38754;&#3130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-045/&#20849;&#26377;/My%20Documents/&#35201;&#21729;&#21517;&#318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-099/&#20849;&#26377;-D-099/My%20Documents/&#35201;&#21729;&#21517;&#3180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BM-FL1/users$/Templates/1_sappo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2_03/&#20108;&#37096;NET/&#35211;&#31309;&#26360;/B-23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BM-FL1/users$/sam/_aigs_pool/income/J005_hiroshimachiyoda_x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178;&#20107;/&#20849;&#29992;/&#33777;&#26628;&#65419;&#65438;&#65433;&#65423;&#65416;&#23566;&#20837;/&#21942;&#26989;&#31649;&#29702;&#12471;&#12473;&#12486;&#12512;/&#12487;&#12540;&#12479;/&#22865;&#32004;&#12487;&#12540;&#12479;/&#22865;&#32004;&#12501;&#12449;&#12452;&#12523;&#65288;&#35519;&#26619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BM_SERVER/&#26989;&#21209;&#31649;&#29702;&#37096;/&#20225;&#30011;&#35506;&#23554;&#29992;/&#20225;&#30011;&#35506;&#23554;&#29992;/&#26126;&#27835;&#35069;&#33747;/&#35657;&#21048;&#37329;&#27810;/&#28165;&#25475;&#30330;&#27880;&#21336;&#2038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rada/Terada/34076/HINAGATA/A_GENKA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内訳(1年目）"/>
      <sheetName val="内訳(1年目） (2)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月額表示用見積書原紙"/>
      <sheetName val="内訳明細"/>
      <sheetName val="リスト表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就業時間"/>
      <sheetName val="受信（２）"/>
      <sheetName val="受信メモ"/>
      <sheetName val="FAX"/>
      <sheetName val="FAX (2)"/>
      <sheetName val="書類送付"/>
      <sheetName val="ﾘｽﾄｱｯﾌﾟｼｰﾄ"/>
      <sheetName val="旅費清算"/>
      <sheetName val="ｽｹｼﾞｭｰﾙ"/>
      <sheetName val="月間予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消防見積(ｶﾅｻﾞﾜ) ビル管理"/>
      <sheetName val="見積書表紙"/>
      <sheetName val="清掃明細(共用) ビル管"/>
      <sheetName val="管理見積(ｶﾅｻﾞﾜ)"/>
      <sheetName val="消防見積(ｶﾅｻﾞﾜ)"/>
      <sheetName val="清掃明細(共用)業者"/>
      <sheetName val="清掃明細(専用)"/>
      <sheetName val="空調表紙"/>
      <sheetName val="空調明細"/>
      <sheetName val="清掃発注単価"/>
      <sheetName val="保険団体求積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保守外注"/>
      <sheetName val="深夜対応"/>
      <sheetName val="061206保守外注"/>
      <sheetName val="深夜対応計算条件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1業務プロセス・業務量調査"/>
      <sheetName val="1業務体系表"/>
      <sheetName val="2-2同左経理課用"/>
      <sheetName val="2-12観測フォーマット（ワークサンプリング）"/>
      <sheetName val="2-4業務量調査票（平均時間）"/>
      <sheetName val="Sheet1"/>
      <sheetName val="Sheet4"/>
      <sheetName val="Sheet5"/>
      <sheetName val="Sheet2"/>
      <sheetName val="Sheet3"/>
      <sheetName val="2-14業務分担表"/>
      <sheetName val="2-32業務スキル表ﾟ"/>
      <sheetName val="2-33成果物の見える化"/>
      <sheetName val="2-35品質不具合管理表"/>
      <sheetName val="2-44詳細プロセスの見える化フォーマット"/>
      <sheetName val="2-48就業時間・残業時間のバラつきの見える化フォーマット"/>
      <sheetName val="2-50仕事の種類別構成比フォーマット"/>
      <sheetName val="2-52仕事の目的別時間の使い方確認フォーマット"/>
      <sheetName val="2-54業務発生時間帯調査フォーマット"/>
      <sheetName val="2-56予定実績の記録用フォーマット①"/>
      <sheetName val="2-57予定実績の記録用フォーマット②"/>
      <sheetName val="3-21職場タイプと取り組み方向でのテーマ整理のフォーマット"/>
      <sheetName val="4-7会議調査票"/>
      <sheetName val="4-10会議フィードバックシート"/>
      <sheetName val="4-12業務複数担当検討表フォーマット"/>
      <sheetName val="5-1改善基本構想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人件費試算案1"/>
      <sheetName val="月額積算表(02.12.7)"/>
      <sheetName val="月額積算表 "/>
      <sheetName val="人件費試算 (2)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免許"/>
      <sheetName val="DCOUNT関数(1)"/>
      <sheetName val="心研･三田"/>
      <sheetName val="対象者"/>
      <sheetName val="生年"/>
      <sheetName val="満年齢"/>
      <sheetName val="単価ﾘｽﾄ"/>
      <sheetName val="竣工年月"/>
      <sheetName val="府中IDC"/>
      <sheetName val="書式"/>
      <sheetName val="書式記入例"/>
      <sheetName val="Sheet4"/>
      <sheetName val="Sheet3"/>
      <sheetName val="届出名義要員名簿"/>
      <sheetName val="青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免許"/>
      <sheetName val="DCOUNT関数(1)"/>
      <sheetName val="心研･三田"/>
      <sheetName val="対象者"/>
      <sheetName val="生年"/>
      <sheetName val="満年齢"/>
      <sheetName val="単価ﾘｽﾄ"/>
      <sheetName val="竣工年月"/>
      <sheetName val="府中IDC"/>
      <sheetName val="書式"/>
      <sheetName val="書式記入例"/>
      <sheetName val="Sheet4"/>
      <sheetName val="Sheet3"/>
      <sheetName val="届出名義要員名簿"/>
      <sheetName val="青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 Sheet"/>
      <sheetName val="Collateral"/>
      <sheetName val="Loan Info"/>
      <sheetName val="Comparable"/>
      <sheetName val="Residual(Condo)"/>
      <sheetName val="Residual(SF)"/>
      <sheetName val="Residual(Income)"/>
      <sheetName val="Income"/>
      <sheetName val="Disposition"/>
      <sheetName val="CF Projection"/>
      <sheetName val="Scenario A"/>
      <sheetName val="Scenario B"/>
      <sheetName val="Tax"/>
      <sheetName val="価格算出シート"/>
      <sheetName val="Download"/>
      <sheetName val="Upload"/>
      <sheetName val="Print Macro"/>
      <sheetName val="etc"/>
      <sheetName val="HA行"/>
      <sheetName val="KA行"/>
      <sheetName val="MA行"/>
      <sheetName val="NA行"/>
      <sheetName val="RA行"/>
      <sheetName val="SA行"/>
      <sheetName val="TA行"/>
      <sheetName val="YA行"/>
      <sheetName val="List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完了通知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Assumptions"/>
      <sheetName val="Revenue Assumptions"/>
      <sheetName val="Rent Roll"/>
      <sheetName val="Ownership Assumptions"/>
      <sheetName val="Expense Assumptions"/>
      <sheetName val="Tax Assumptions"/>
      <sheetName val="Rent Spread"/>
      <sheetName val="Lease Spread"/>
      <sheetName val="Deposits Spread"/>
      <sheetName val="Collateral Summary"/>
      <sheetName val="Property Summary"/>
      <sheetName val="Real Estate Cash Flows"/>
      <sheetName val="Asset Cash Flows"/>
      <sheetName val="Roll-up"/>
      <sheetName val="Print Dialog"/>
      <sheetName val="Print Dlg Data"/>
      <sheetName val="Export sheet"/>
      <sheetName val="Printing"/>
      <sheetName val="IRR Dialog"/>
      <sheetName val="macros"/>
      <sheetName val="Property Information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質問"/>
      <sheetName val="質問（回答）"/>
      <sheetName val="飛び請求（移行方法）"/>
      <sheetName val="相違点"/>
      <sheetName val="振り分け条件"/>
      <sheetName val="請求区分≠12,02,19"/>
      <sheetName val="請求区分≠１２"/>
      <sheetName val="≠削除"/>
      <sheetName val="Uskei（契約）"/>
      <sheetName val="ﾋﾞﾙﾃﾅﾝﾄ費目料率Ｆ"/>
      <sheetName val="ビルﾃﾅﾝﾄ別費目マスタ"/>
      <sheetName val="ビル別費目マスタ"/>
      <sheetName val="費目マスタ"/>
      <sheetName val="Usbkan（ビル）"/>
      <sheetName val="営業管理）取引先ﾏｽﾀMetori"/>
      <sheetName val="菱栄取引先"/>
      <sheetName val="Uskei_契約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消防見積(ｶﾅｻﾞﾜ) ビル管理"/>
      <sheetName val="見積書表紙"/>
      <sheetName val="清掃明細(共用) ビル管"/>
      <sheetName val="管理見積(ｶﾅｻﾞﾜ)"/>
      <sheetName val="消防見積(ｶﾅｻﾞﾜ)"/>
      <sheetName val="清掃明細(共用)業者"/>
      <sheetName val="清掃明細(専用)"/>
      <sheetName val="空調表紙"/>
      <sheetName val="空調明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部品計算"/>
    </sheetNames>
    <sheetDataSet>
      <sheetData sheetId="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3:R30" headerRowCount="0" totalsRowShown="0" headerRowDxfId="37" dataDxfId="35" headerRowBorderDxfId="36" tableBorderDxfId="34" dataCellStyle="桁区切り">
  <tableColumns count="17">
    <tableColumn id="1" xr3:uid="{00000000-0010-0000-0000-000001000000}" name="区分" headerRowDxfId="33" dataDxfId="32"/>
    <tableColumn id="2" xr3:uid="{00000000-0010-0000-0000-000002000000}" name="費目" headerRowDxfId="31" dataDxfId="30"/>
    <tableColumn id="3" xr3:uid="{00000000-0010-0000-0000-000003000000}" name="決済手段" headerRowDxfId="29" dataDxfId="28"/>
    <tableColumn id="4" xr3:uid="{00000000-0010-0000-0000-000004000000}" name="支払日等" headerRowDxfId="27" dataDxfId="26"/>
    <tableColumn id="5" xr3:uid="{00000000-0010-0000-0000-000005000000}" name="1月" headerRowDxfId="25" dataDxfId="24" dataCellStyle="桁区切り"/>
    <tableColumn id="6" xr3:uid="{00000000-0010-0000-0000-000006000000}" name="2月" headerRowDxfId="23" dataDxfId="22" dataCellStyle="桁区切り"/>
    <tableColumn id="7" xr3:uid="{00000000-0010-0000-0000-000007000000}" name="3月" headerRowDxfId="21" dataDxfId="20" dataCellStyle="桁区切り"/>
    <tableColumn id="8" xr3:uid="{00000000-0010-0000-0000-000008000000}" name="4月" headerRowDxfId="19" dataDxfId="18" dataCellStyle="桁区切り"/>
    <tableColumn id="9" xr3:uid="{00000000-0010-0000-0000-000009000000}" name="5月" headerRowDxfId="17" dataDxfId="16" dataCellStyle="桁区切り"/>
    <tableColumn id="10" xr3:uid="{00000000-0010-0000-0000-00000A000000}" name="6月" headerRowDxfId="15" dataDxfId="14" dataCellStyle="桁区切り"/>
    <tableColumn id="11" xr3:uid="{00000000-0010-0000-0000-00000B000000}" name="7月" headerRowDxfId="13" dataDxfId="12" dataCellStyle="桁区切り"/>
    <tableColumn id="12" xr3:uid="{00000000-0010-0000-0000-00000C000000}" name="8月" headerRowDxfId="11" dataDxfId="10" dataCellStyle="桁区切り"/>
    <tableColumn id="13" xr3:uid="{00000000-0010-0000-0000-00000D000000}" name="9月" headerRowDxfId="9" dataDxfId="8" dataCellStyle="桁区切り"/>
    <tableColumn id="14" xr3:uid="{00000000-0010-0000-0000-00000E000000}" name="10月" headerRowDxfId="7" dataDxfId="6" dataCellStyle="桁区切り"/>
    <tableColumn id="15" xr3:uid="{00000000-0010-0000-0000-00000F000000}" name="11月" headerRowDxfId="5" dataDxfId="4" dataCellStyle="桁区切り"/>
    <tableColumn id="16" xr3:uid="{00000000-0010-0000-0000-000010000000}" name="12月" headerRowDxfId="3" dataDxfId="2" dataCellStyle="桁区切り"/>
    <tableColumn id="17" xr3:uid="{00000000-0010-0000-0000-000011000000}" name="合計" headerRowDxfId="1" dataDxfId="0" dataCellStyle="桁区切り">
      <calculatedColumnFormula>SUM(F3:Q3)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4120B-DCA9-482B-B1C9-5042C4690962}">
  <sheetPr>
    <pageSetUpPr fitToPage="1"/>
  </sheetPr>
  <dimension ref="A1:CQ159"/>
  <sheetViews>
    <sheetView showGridLines="0" tabSelected="1" topLeftCell="AX1" zoomScale="90" zoomScaleNormal="90" workbookViewId="0">
      <selection activeCell="BE1" sqref="BE1"/>
    </sheetView>
  </sheetViews>
  <sheetFormatPr defaultRowHeight="13.5"/>
  <cols>
    <col min="1" max="1" width="27.75" style="103" bestFit="1" customWidth="1"/>
    <col min="2" max="2" width="26.625" style="103" bestFit="1" customWidth="1"/>
    <col min="3" max="3" width="38.875" style="103" bestFit="1" customWidth="1"/>
    <col min="4" max="4" width="20.375" style="103" customWidth="1"/>
    <col min="5" max="5" width="9" style="103"/>
    <col min="6" max="6" width="11.875" style="103" bestFit="1" customWidth="1"/>
    <col min="7" max="9" width="9" style="103"/>
    <col min="10" max="10" width="13" style="103" bestFit="1" customWidth="1"/>
    <col min="11" max="11" width="36.25" style="103" bestFit="1" customWidth="1"/>
    <col min="12" max="14" width="9" style="103"/>
    <col min="15" max="15" width="8.5" style="103" bestFit="1" customWidth="1"/>
    <col min="16" max="47" width="9" style="103"/>
    <col min="48" max="48" width="9" style="130"/>
    <col min="49" max="57" width="9" style="103"/>
    <col min="58" max="58" width="13.75" style="103" customWidth="1"/>
    <col min="59" max="59" width="33.875" style="103" customWidth="1"/>
    <col min="60" max="60" width="16.75" style="103" customWidth="1"/>
    <col min="61" max="243" width="9" style="103"/>
    <col min="244" max="244" width="3.5" style="103" customWidth="1"/>
    <col min="245" max="246" width="3.25" style="103" customWidth="1"/>
    <col min="247" max="248" width="17.875" style="103" customWidth="1"/>
    <col min="249" max="249" width="4.5" style="103" customWidth="1"/>
    <col min="250" max="250" width="34.25" style="103" customWidth="1"/>
    <col min="251" max="251" width="5.125" style="103" customWidth="1"/>
    <col min="252" max="252" width="4.625" style="103" customWidth="1"/>
    <col min="253" max="255" width="10.625" style="103" customWidth="1"/>
    <col min="256" max="256" width="1" style="103" customWidth="1"/>
    <col min="257" max="257" width="6.375" style="103" customWidth="1"/>
    <col min="258" max="258" width="11" style="103" customWidth="1"/>
    <col min="259" max="259" width="10.25" style="103" bestFit="1" customWidth="1"/>
    <col min="260" max="499" width="9" style="103"/>
    <col min="500" max="500" width="3.5" style="103" customWidth="1"/>
    <col min="501" max="502" width="3.25" style="103" customWidth="1"/>
    <col min="503" max="504" width="17.875" style="103" customWidth="1"/>
    <col min="505" max="505" width="4.5" style="103" customWidth="1"/>
    <col min="506" max="506" width="34.25" style="103" customWidth="1"/>
    <col min="507" max="507" width="5.125" style="103" customWidth="1"/>
    <col min="508" max="508" width="4.625" style="103" customWidth="1"/>
    <col min="509" max="511" width="10.625" style="103" customWidth="1"/>
    <col min="512" max="512" width="1" style="103" customWidth="1"/>
    <col min="513" max="513" width="6.375" style="103" customWidth="1"/>
    <col min="514" max="514" width="11" style="103" customWidth="1"/>
    <col min="515" max="515" width="10.25" style="103" bestFit="1" customWidth="1"/>
    <col min="516" max="755" width="9" style="103"/>
    <col min="756" max="756" width="3.5" style="103" customWidth="1"/>
    <col min="757" max="758" width="3.25" style="103" customWidth="1"/>
    <col min="759" max="760" width="17.875" style="103" customWidth="1"/>
    <col min="761" max="761" width="4.5" style="103" customWidth="1"/>
    <col min="762" max="762" width="34.25" style="103" customWidth="1"/>
    <col min="763" max="763" width="5.125" style="103" customWidth="1"/>
    <col min="764" max="764" width="4.625" style="103" customWidth="1"/>
    <col min="765" max="767" width="10.625" style="103" customWidth="1"/>
    <col min="768" max="768" width="1" style="103" customWidth="1"/>
    <col min="769" max="769" width="6.375" style="103" customWidth="1"/>
    <col min="770" max="770" width="11" style="103" customWidth="1"/>
    <col min="771" max="771" width="10.25" style="103" bestFit="1" customWidth="1"/>
    <col min="772" max="1011" width="9" style="103"/>
    <col min="1012" max="1012" width="3.5" style="103" customWidth="1"/>
    <col min="1013" max="1014" width="3.25" style="103" customWidth="1"/>
    <col min="1015" max="1016" width="17.875" style="103" customWidth="1"/>
    <col min="1017" max="1017" width="4.5" style="103" customWidth="1"/>
    <col min="1018" max="1018" width="34.25" style="103" customWidth="1"/>
    <col min="1019" max="1019" width="5.125" style="103" customWidth="1"/>
    <col min="1020" max="1020" width="4.625" style="103" customWidth="1"/>
    <col min="1021" max="1023" width="10.625" style="103" customWidth="1"/>
    <col min="1024" max="1024" width="1" style="103" customWidth="1"/>
    <col min="1025" max="1025" width="6.375" style="103" customWidth="1"/>
    <col min="1026" max="1026" width="11" style="103" customWidth="1"/>
    <col min="1027" max="1027" width="10.25" style="103" bestFit="1" customWidth="1"/>
    <col min="1028" max="1267" width="9" style="103"/>
    <col min="1268" max="1268" width="3.5" style="103" customWidth="1"/>
    <col min="1269" max="1270" width="3.25" style="103" customWidth="1"/>
    <col min="1271" max="1272" width="17.875" style="103" customWidth="1"/>
    <col min="1273" max="1273" width="4.5" style="103" customWidth="1"/>
    <col min="1274" max="1274" width="34.25" style="103" customWidth="1"/>
    <col min="1275" max="1275" width="5.125" style="103" customWidth="1"/>
    <col min="1276" max="1276" width="4.625" style="103" customWidth="1"/>
    <col min="1277" max="1279" width="10.625" style="103" customWidth="1"/>
    <col min="1280" max="1280" width="1" style="103" customWidth="1"/>
    <col min="1281" max="1281" width="6.375" style="103" customWidth="1"/>
    <col min="1282" max="1282" width="11" style="103" customWidth="1"/>
    <col min="1283" max="1283" width="10.25" style="103" bestFit="1" customWidth="1"/>
    <col min="1284" max="1523" width="9" style="103"/>
    <col min="1524" max="1524" width="3.5" style="103" customWidth="1"/>
    <col min="1525" max="1526" width="3.25" style="103" customWidth="1"/>
    <col min="1527" max="1528" width="17.875" style="103" customWidth="1"/>
    <col min="1529" max="1529" width="4.5" style="103" customWidth="1"/>
    <col min="1530" max="1530" width="34.25" style="103" customWidth="1"/>
    <col min="1531" max="1531" width="5.125" style="103" customWidth="1"/>
    <col min="1532" max="1532" width="4.625" style="103" customWidth="1"/>
    <col min="1533" max="1535" width="10.625" style="103" customWidth="1"/>
    <col min="1536" max="1536" width="1" style="103" customWidth="1"/>
    <col min="1537" max="1537" width="6.375" style="103" customWidth="1"/>
    <col min="1538" max="1538" width="11" style="103" customWidth="1"/>
    <col min="1539" max="1539" width="10.25" style="103" bestFit="1" customWidth="1"/>
    <col min="1540" max="1779" width="9" style="103"/>
    <col min="1780" max="1780" width="3.5" style="103" customWidth="1"/>
    <col min="1781" max="1782" width="3.25" style="103" customWidth="1"/>
    <col min="1783" max="1784" width="17.875" style="103" customWidth="1"/>
    <col min="1785" max="1785" width="4.5" style="103" customWidth="1"/>
    <col min="1786" max="1786" width="34.25" style="103" customWidth="1"/>
    <col min="1787" max="1787" width="5.125" style="103" customWidth="1"/>
    <col min="1788" max="1788" width="4.625" style="103" customWidth="1"/>
    <col min="1789" max="1791" width="10.625" style="103" customWidth="1"/>
    <col min="1792" max="1792" width="1" style="103" customWidth="1"/>
    <col min="1793" max="1793" width="6.375" style="103" customWidth="1"/>
    <col min="1794" max="1794" width="11" style="103" customWidth="1"/>
    <col min="1795" max="1795" width="10.25" style="103" bestFit="1" customWidth="1"/>
    <col min="1796" max="2035" width="9" style="103"/>
    <col min="2036" max="2036" width="3.5" style="103" customWidth="1"/>
    <col min="2037" max="2038" width="3.25" style="103" customWidth="1"/>
    <col min="2039" max="2040" width="17.875" style="103" customWidth="1"/>
    <col min="2041" max="2041" width="4.5" style="103" customWidth="1"/>
    <col min="2042" max="2042" width="34.25" style="103" customWidth="1"/>
    <col min="2043" max="2043" width="5.125" style="103" customWidth="1"/>
    <col min="2044" max="2044" width="4.625" style="103" customWidth="1"/>
    <col min="2045" max="2047" width="10.625" style="103" customWidth="1"/>
    <col min="2048" max="2048" width="1" style="103" customWidth="1"/>
    <col min="2049" max="2049" width="6.375" style="103" customWidth="1"/>
    <col min="2050" max="2050" width="11" style="103" customWidth="1"/>
    <col min="2051" max="2051" width="10.25" style="103" bestFit="1" customWidth="1"/>
    <col min="2052" max="2291" width="9" style="103"/>
    <col min="2292" max="2292" width="3.5" style="103" customWidth="1"/>
    <col min="2293" max="2294" width="3.25" style="103" customWidth="1"/>
    <col min="2295" max="2296" width="17.875" style="103" customWidth="1"/>
    <col min="2297" max="2297" width="4.5" style="103" customWidth="1"/>
    <col min="2298" max="2298" width="34.25" style="103" customWidth="1"/>
    <col min="2299" max="2299" width="5.125" style="103" customWidth="1"/>
    <col min="2300" max="2300" width="4.625" style="103" customWidth="1"/>
    <col min="2301" max="2303" width="10.625" style="103" customWidth="1"/>
    <col min="2304" max="2304" width="1" style="103" customWidth="1"/>
    <col min="2305" max="2305" width="6.375" style="103" customWidth="1"/>
    <col min="2306" max="2306" width="11" style="103" customWidth="1"/>
    <col min="2307" max="2307" width="10.25" style="103" bestFit="1" customWidth="1"/>
    <col min="2308" max="2547" width="9" style="103"/>
    <col min="2548" max="2548" width="3.5" style="103" customWidth="1"/>
    <col min="2549" max="2550" width="3.25" style="103" customWidth="1"/>
    <col min="2551" max="2552" width="17.875" style="103" customWidth="1"/>
    <col min="2553" max="2553" width="4.5" style="103" customWidth="1"/>
    <col min="2554" max="2554" width="34.25" style="103" customWidth="1"/>
    <col min="2555" max="2555" width="5.125" style="103" customWidth="1"/>
    <col min="2556" max="2556" width="4.625" style="103" customWidth="1"/>
    <col min="2557" max="2559" width="10.625" style="103" customWidth="1"/>
    <col min="2560" max="2560" width="1" style="103" customWidth="1"/>
    <col min="2561" max="2561" width="6.375" style="103" customWidth="1"/>
    <col min="2562" max="2562" width="11" style="103" customWidth="1"/>
    <col min="2563" max="2563" width="10.25" style="103" bestFit="1" customWidth="1"/>
    <col min="2564" max="2803" width="9" style="103"/>
    <col min="2804" max="2804" width="3.5" style="103" customWidth="1"/>
    <col min="2805" max="2806" width="3.25" style="103" customWidth="1"/>
    <col min="2807" max="2808" width="17.875" style="103" customWidth="1"/>
    <col min="2809" max="2809" width="4.5" style="103" customWidth="1"/>
    <col min="2810" max="2810" width="34.25" style="103" customWidth="1"/>
    <col min="2811" max="2811" width="5.125" style="103" customWidth="1"/>
    <col min="2812" max="2812" width="4.625" style="103" customWidth="1"/>
    <col min="2813" max="2815" width="10.625" style="103" customWidth="1"/>
    <col min="2816" max="2816" width="1" style="103" customWidth="1"/>
    <col min="2817" max="2817" width="6.375" style="103" customWidth="1"/>
    <col min="2818" max="2818" width="11" style="103" customWidth="1"/>
    <col min="2819" max="2819" width="10.25" style="103" bestFit="1" customWidth="1"/>
    <col min="2820" max="3059" width="9" style="103"/>
    <col min="3060" max="3060" width="3.5" style="103" customWidth="1"/>
    <col min="3061" max="3062" width="3.25" style="103" customWidth="1"/>
    <col min="3063" max="3064" width="17.875" style="103" customWidth="1"/>
    <col min="3065" max="3065" width="4.5" style="103" customWidth="1"/>
    <col min="3066" max="3066" width="34.25" style="103" customWidth="1"/>
    <col min="3067" max="3067" width="5.125" style="103" customWidth="1"/>
    <col min="3068" max="3068" width="4.625" style="103" customWidth="1"/>
    <col min="3069" max="3071" width="10.625" style="103" customWidth="1"/>
    <col min="3072" max="3072" width="1" style="103" customWidth="1"/>
    <col min="3073" max="3073" width="6.375" style="103" customWidth="1"/>
    <col min="3074" max="3074" width="11" style="103" customWidth="1"/>
    <col min="3075" max="3075" width="10.25" style="103" bestFit="1" customWidth="1"/>
    <col min="3076" max="3315" width="9" style="103"/>
    <col min="3316" max="3316" width="3.5" style="103" customWidth="1"/>
    <col min="3317" max="3318" width="3.25" style="103" customWidth="1"/>
    <col min="3319" max="3320" width="17.875" style="103" customWidth="1"/>
    <col min="3321" max="3321" width="4.5" style="103" customWidth="1"/>
    <col min="3322" max="3322" width="34.25" style="103" customWidth="1"/>
    <col min="3323" max="3323" width="5.125" style="103" customWidth="1"/>
    <col min="3324" max="3324" width="4.625" style="103" customWidth="1"/>
    <col min="3325" max="3327" width="10.625" style="103" customWidth="1"/>
    <col min="3328" max="3328" width="1" style="103" customWidth="1"/>
    <col min="3329" max="3329" width="6.375" style="103" customWidth="1"/>
    <col min="3330" max="3330" width="11" style="103" customWidth="1"/>
    <col min="3331" max="3331" width="10.25" style="103" bestFit="1" customWidth="1"/>
    <col min="3332" max="3571" width="9" style="103"/>
    <col min="3572" max="3572" width="3.5" style="103" customWidth="1"/>
    <col min="3573" max="3574" width="3.25" style="103" customWidth="1"/>
    <col min="3575" max="3576" width="17.875" style="103" customWidth="1"/>
    <col min="3577" max="3577" width="4.5" style="103" customWidth="1"/>
    <col min="3578" max="3578" width="34.25" style="103" customWidth="1"/>
    <col min="3579" max="3579" width="5.125" style="103" customWidth="1"/>
    <col min="3580" max="3580" width="4.625" style="103" customWidth="1"/>
    <col min="3581" max="3583" width="10.625" style="103" customWidth="1"/>
    <col min="3584" max="3584" width="1" style="103" customWidth="1"/>
    <col min="3585" max="3585" width="6.375" style="103" customWidth="1"/>
    <col min="3586" max="3586" width="11" style="103" customWidth="1"/>
    <col min="3587" max="3587" width="10.25" style="103" bestFit="1" customWidth="1"/>
    <col min="3588" max="3827" width="9" style="103"/>
    <col min="3828" max="3828" width="3.5" style="103" customWidth="1"/>
    <col min="3829" max="3830" width="3.25" style="103" customWidth="1"/>
    <col min="3831" max="3832" width="17.875" style="103" customWidth="1"/>
    <col min="3833" max="3833" width="4.5" style="103" customWidth="1"/>
    <col min="3834" max="3834" width="34.25" style="103" customWidth="1"/>
    <col min="3835" max="3835" width="5.125" style="103" customWidth="1"/>
    <col min="3836" max="3836" width="4.625" style="103" customWidth="1"/>
    <col min="3837" max="3839" width="10.625" style="103" customWidth="1"/>
    <col min="3840" max="3840" width="1" style="103" customWidth="1"/>
    <col min="3841" max="3841" width="6.375" style="103" customWidth="1"/>
    <col min="3842" max="3842" width="11" style="103" customWidth="1"/>
    <col min="3843" max="3843" width="10.25" style="103" bestFit="1" customWidth="1"/>
    <col min="3844" max="4083" width="9" style="103"/>
    <col min="4084" max="4084" width="3.5" style="103" customWidth="1"/>
    <col min="4085" max="4086" width="3.25" style="103" customWidth="1"/>
    <col min="4087" max="4088" width="17.875" style="103" customWidth="1"/>
    <col min="4089" max="4089" width="4.5" style="103" customWidth="1"/>
    <col min="4090" max="4090" width="34.25" style="103" customWidth="1"/>
    <col min="4091" max="4091" width="5.125" style="103" customWidth="1"/>
    <col min="4092" max="4092" width="4.625" style="103" customWidth="1"/>
    <col min="4093" max="4095" width="10.625" style="103" customWidth="1"/>
    <col min="4096" max="4096" width="1" style="103" customWidth="1"/>
    <col min="4097" max="4097" width="6.375" style="103" customWidth="1"/>
    <col min="4098" max="4098" width="11" style="103" customWidth="1"/>
    <col min="4099" max="4099" width="10.25" style="103" bestFit="1" customWidth="1"/>
    <col min="4100" max="4339" width="9" style="103"/>
    <col min="4340" max="4340" width="3.5" style="103" customWidth="1"/>
    <col min="4341" max="4342" width="3.25" style="103" customWidth="1"/>
    <col min="4343" max="4344" width="17.875" style="103" customWidth="1"/>
    <col min="4345" max="4345" width="4.5" style="103" customWidth="1"/>
    <col min="4346" max="4346" width="34.25" style="103" customWidth="1"/>
    <col min="4347" max="4347" width="5.125" style="103" customWidth="1"/>
    <col min="4348" max="4348" width="4.625" style="103" customWidth="1"/>
    <col min="4349" max="4351" width="10.625" style="103" customWidth="1"/>
    <col min="4352" max="4352" width="1" style="103" customWidth="1"/>
    <col min="4353" max="4353" width="6.375" style="103" customWidth="1"/>
    <col min="4354" max="4354" width="11" style="103" customWidth="1"/>
    <col min="4355" max="4355" width="10.25" style="103" bestFit="1" customWidth="1"/>
    <col min="4356" max="4595" width="9" style="103"/>
    <col min="4596" max="4596" width="3.5" style="103" customWidth="1"/>
    <col min="4597" max="4598" width="3.25" style="103" customWidth="1"/>
    <col min="4599" max="4600" width="17.875" style="103" customWidth="1"/>
    <col min="4601" max="4601" width="4.5" style="103" customWidth="1"/>
    <col min="4602" max="4602" width="34.25" style="103" customWidth="1"/>
    <col min="4603" max="4603" width="5.125" style="103" customWidth="1"/>
    <col min="4604" max="4604" width="4.625" style="103" customWidth="1"/>
    <col min="4605" max="4607" width="10.625" style="103" customWidth="1"/>
    <col min="4608" max="4608" width="1" style="103" customWidth="1"/>
    <col min="4609" max="4609" width="6.375" style="103" customWidth="1"/>
    <col min="4610" max="4610" width="11" style="103" customWidth="1"/>
    <col min="4611" max="4611" width="10.25" style="103" bestFit="1" customWidth="1"/>
    <col min="4612" max="4851" width="9" style="103"/>
    <col min="4852" max="4852" width="3.5" style="103" customWidth="1"/>
    <col min="4853" max="4854" width="3.25" style="103" customWidth="1"/>
    <col min="4855" max="4856" width="17.875" style="103" customWidth="1"/>
    <col min="4857" max="4857" width="4.5" style="103" customWidth="1"/>
    <col min="4858" max="4858" width="34.25" style="103" customWidth="1"/>
    <col min="4859" max="4859" width="5.125" style="103" customWidth="1"/>
    <col min="4860" max="4860" width="4.625" style="103" customWidth="1"/>
    <col min="4861" max="4863" width="10.625" style="103" customWidth="1"/>
    <col min="4864" max="4864" width="1" style="103" customWidth="1"/>
    <col min="4865" max="4865" width="6.375" style="103" customWidth="1"/>
    <col min="4866" max="4866" width="11" style="103" customWidth="1"/>
    <col min="4867" max="4867" width="10.25" style="103" bestFit="1" customWidth="1"/>
    <col min="4868" max="5107" width="9" style="103"/>
    <col min="5108" max="5108" width="3.5" style="103" customWidth="1"/>
    <col min="5109" max="5110" width="3.25" style="103" customWidth="1"/>
    <col min="5111" max="5112" width="17.875" style="103" customWidth="1"/>
    <col min="5113" max="5113" width="4.5" style="103" customWidth="1"/>
    <col min="5114" max="5114" width="34.25" style="103" customWidth="1"/>
    <col min="5115" max="5115" width="5.125" style="103" customWidth="1"/>
    <col min="5116" max="5116" width="4.625" style="103" customWidth="1"/>
    <col min="5117" max="5119" width="10.625" style="103" customWidth="1"/>
    <col min="5120" max="5120" width="1" style="103" customWidth="1"/>
    <col min="5121" max="5121" width="6.375" style="103" customWidth="1"/>
    <col min="5122" max="5122" width="11" style="103" customWidth="1"/>
    <col min="5123" max="5123" width="10.25" style="103" bestFit="1" customWidth="1"/>
    <col min="5124" max="5363" width="9" style="103"/>
    <col min="5364" max="5364" width="3.5" style="103" customWidth="1"/>
    <col min="5365" max="5366" width="3.25" style="103" customWidth="1"/>
    <col min="5367" max="5368" width="17.875" style="103" customWidth="1"/>
    <col min="5369" max="5369" width="4.5" style="103" customWidth="1"/>
    <col min="5370" max="5370" width="34.25" style="103" customWidth="1"/>
    <col min="5371" max="5371" width="5.125" style="103" customWidth="1"/>
    <col min="5372" max="5372" width="4.625" style="103" customWidth="1"/>
    <col min="5373" max="5375" width="10.625" style="103" customWidth="1"/>
    <col min="5376" max="5376" width="1" style="103" customWidth="1"/>
    <col min="5377" max="5377" width="6.375" style="103" customWidth="1"/>
    <col min="5378" max="5378" width="11" style="103" customWidth="1"/>
    <col min="5379" max="5379" width="10.25" style="103" bestFit="1" customWidth="1"/>
    <col min="5380" max="5619" width="9" style="103"/>
    <col min="5620" max="5620" width="3.5" style="103" customWidth="1"/>
    <col min="5621" max="5622" width="3.25" style="103" customWidth="1"/>
    <col min="5623" max="5624" width="17.875" style="103" customWidth="1"/>
    <col min="5625" max="5625" width="4.5" style="103" customWidth="1"/>
    <col min="5626" max="5626" width="34.25" style="103" customWidth="1"/>
    <col min="5627" max="5627" width="5.125" style="103" customWidth="1"/>
    <col min="5628" max="5628" width="4.625" style="103" customWidth="1"/>
    <col min="5629" max="5631" width="10.625" style="103" customWidth="1"/>
    <col min="5632" max="5632" width="1" style="103" customWidth="1"/>
    <col min="5633" max="5633" width="6.375" style="103" customWidth="1"/>
    <col min="5634" max="5634" width="11" style="103" customWidth="1"/>
    <col min="5635" max="5635" width="10.25" style="103" bestFit="1" customWidth="1"/>
    <col min="5636" max="5875" width="9" style="103"/>
    <col min="5876" max="5876" width="3.5" style="103" customWidth="1"/>
    <col min="5877" max="5878" width="3.25" style="103" customWidth="1"/>
    <col min="5879" max="5880" width="17.875" style="103" customWidth="1"/>
    <col min="5881" max="5881" width="4.5" style="103" customWidth="1"/>
    <col min="5882" max="5882" width="34.25" style="103" customWidth="1"/>
    <col min="5883" max="5883" width="5.125" style="103" customWidth="1"/>
    <col min="5884" max="5884" width="4.625" style="103" customWidth="1"/>
    <col min="5885" max="5887" width="10.625" style="103" customWidth="1"/>
    <col min="5888" max="5888" width="1" style="103" customWidth="1"/>
    <col min="5889" max="5889" width="6.375" style="103" customWidth="1"/>
    <col min="5890" max="5890" width="11" style="103" customWidth="1"/>
    <col min="5891" max="5891" width="10.25" style="103" bestFit="1" customWidth="1"/>
    <col min="5892" max="6131" width="9" style="103"/>
    <col min="6132" max="6132" width="3.5" style="103" customWidth="1"/>
    <col min="6133" max="6134" width="3.25" style="103" customWidth="1"/>
    <col min="6135" max="6136" width="17.875" style="103" customWidth="1"/>
    <col min="6137" max="6137" width="4.5" style="103" customWidth="1"/>
    <col min="6138" max="6138" width="34.25" style="103" customWidth="1"/>
    <col min="6139" max="6139" width="5.125" style="103" customWidth="1"/>
    <col min="6140" max="6140" width="4.625" style="103" customWidth="1"/>
    <col min="6141" max="6143" width="10.625" style="103" customWidth="1"/>
    <col min="6144" max="6144" width="1" style="103" customWidth="1"/>
    <col min="6145" max="6145" width="6.375" style="103" customWidth="1"/>
    <col min="6146" max="6146" width="11" style="103" customWidth="1"/>
    <col min="6147" max="6147" width="10.25" style="103" bestFit="1" customWidth="1"/>
    <col min="6148" max="6387" width="9" style="103"/>
    <col min="6388" max="6388" width="3.5" style="103" customWidth="1"/>
    <col min="6389" max="6390" width="3.25" style="103" customWidth="1"/>
    <col min="6391" max="6392" width="17.875" style="103" customWidth="1"/>
    <col min="6393" max="6393" width="4.5" style="103" customWidth="1"/>
    <col min="6394" max="6394" width="34.25" style="103" customWidth="1"/>
    <col min="6395" max="6395" width="5.125" style="103" customWidth="1"/>
    <col min="6396" max="6396" width="4.625" style="103" customWidth="1"/>
    <col min="6397" max="6399" width="10.625" style="103" customWidth="1"/>
    <col min="6400" max="6400" width="1" style="103" customWidth="1"/>
    <col min="6401" max="6401" width="6.375" style="103" customWidth="1"/>
    <col min="6402" max="6402" width="11" style="103" customWidth="1"/>
    <col min="6403" max="6403" width="10.25" style="103" bestFit="1" customWidth="1"/>
    <col min="6404" max="6643" width="9" style="103"/>
    <col min="6644" max="6644" width="3.5" style="103" customWidth="1"/>
    <col min="6645" max="6646" width="3.25" style="103" customWidth="1"/>
    <col min="6647" max="6648" width="17.875" style="103" customWidth="1"/>
    <col min="6649" max="6649" width="4.5" style="103" customWidth="1"/>
    <col min="6650" max="6650" width="34.25" style="103" customWidth="1"/>
    <col min="6651" max="6651" width="5.125" style="103" customWidth="1"/>
    <col min="6652" max="6652" width="4.625" style="103" customWidth="1"/>
    <col min="6653" max="6655" width="10.625" style="103" customWidth="1"/>
    <col min="6656" max="6656" width="1" style="103" customWidth="1"/>
    <col min="6657" max="6657" width="6.375" style="103" customWidth="1"/>
    <col min="6658" max="6658" width="11" style="103" customWidth="1"/>
    <col min="6659" max="6659" width="10.25" style="103" bestFit="1" customWidth="1"/>
    <col min="6660" max="6899" width="9" style="103"/>
    <col min="6900" max="6900" width="3.5" style="103" customWidth="1"/>
    <col min="6901" max="6902" width="3.25" style="103" customWidth="1"/>
    <col min="6903" max="6904" width="17.875" style="103" customWidth="1"/>
    <col min="6905" max="6905" width="4.5" style="103" customWidth="1"/>
    <col min="6906" max="6906" width="34.25" style="103" customWidth="1"/>
    <col min="6907" max="6907" width="5.125" style="103" customWidth="1"/>
    <col min="6908" max="6908" width="4.625" style="103" customWidth="1"/>
    <col min="6909" max="6911" width="10.625" style="103" customWidth="1"/>
    <col min="6912" max="6912" width="1" style="103" customWidth="1"/>
    <col min="6913" max="6913" width="6.375" style="103" customWidth="1"/>
    <col min="6914" max="6914" width="11" style="103" customWidth="1"/>
    <col min="6915" max="6915" width="10.25" style="103" bestFit="1" customWidth="1"/>
    <col min="6916" max="7155" width="9" style="103"/>
    <col min="7156" max="7156" width="3.5" style="103" customWidth="1"/>
    <col min="7157" max="7158" width="3.25" style="103" customWidth="1"/>
    <col min="7159" max="7160" width="17.875" style="103" customWidth="1"/>
    <col min="7161" max="7161" width="4.5" style="103" customWidth="1"/>
    <col min="7162" max="7162" width="34.25" style="103" customWidth="1"/>
    <col min="7163" max="7163" width="5.125" style="103" customWidth="1"/>
    <col min="7164" max="7164" width="4.625" style="103" customWidth="1"/>
    <col min="7165" max="7167" width="10.625" style="103" customWidth="1"/>
    <col min="7168" max="7168" width="1" style="103" customWidth="1"/>
    <col min="7169" max="7169" width="6.375" style="103" customWidth="1"/>
    <col min="7170" max="7170" width="11" style="103" customWidth="1"/>
    <col min="7171" max="7171" width="10.25" style="103" bestFit="1" customWidth="1"/>
    <col min="7172" max="7411" width="9" style="103"/>
    <col min="7412" max="7412" width="3.5" style="103" customWidth="1"/>
    <col min="7413" max="7414" width="3.25" style="103" customWidth="1"/>
    <col min="7415" max="7416" width="17.875" style="103" customWidth="1"/>
    <col min="7417" max="7417" width="4.5" style="103" customWidth="1"/>
    <col min="7418" max="7418" width="34.25" style="103" customWidth="1"/>
    <col min="7419" max="7419" width="5.125" style="103" customWidth="1"/>
    <col min="7420" max="7420" width="4.625" style="103" customWidth="1"/>
    <col min="7421" max="7423" width="10.625" style="103" customWidth="1"/>
    <col min="7424" max="7424" width="1" style="103" customWidth="1"/>
    <col min="7425" max="7425" width="6.375" style="103" customWidth="1"/>
    <col min="7426" max="7426" width="11" style="103" customWidth="1"/>
    <col min="7427" max="7427" width="10.25" style="103" bestFit="1" customWidth="1"/>
    <col min="7428" max="7667" width="9" style="103"/>
    <col min="7668" max="7668" width="3.5" style="103" customWidth="1"/>
    <col min="7669" max="7670" width="3.25" style="103" customWidth="1"/>
    <col min="7671" max="7672" width="17.875" style="103" customWidth="1"/>
    <col min="7673" max="7673" width="4.5" style="103" customWidth="1"/>
    <col min="7674" max="7674" width="34.25" style="103" customWidth="1"/>
    <col min="7675" max="7675" width="5.125" style="103" customWidth="1"/>
    <col min="7676" max="7676" width="4.625" style="103" customWidth="1"/>
    <col min="7677" max="7679" width="10.625" style="103" customWidth="1"/>
    <col min="7680" max="7680" width="1" style="103" customWidth="1"/>
    <col min="7681" max="7681" width="6.375" style="103" customWidth="1"/>
    <col min="7682" max="7682" width="11" style="103" customWidth="1"/>
    <col min="7683" max="7683" width="10.25" style="103" bestFit="1" customWidth="1"/>
    <col min="7684" max="7923" width="9" style="103"/>
    <col min="7924" max="7924" width="3.5" style="103" customWidth="1"/>
    <col min="7925" max="7926" width="3.25" style="103" customWidth="1"/>
    <col min="7927" max="7928" width="17.875" style="103" customWidth="1"/>
    <col min="7929" max="7929" width="4.5" style="103" customWidth="1"/>
    <col min="7930" max="7930" width="34.25" style="103" customWidth="1"/>
    <col min="7931" max="7931" width="5.125" style="103" customWidth="1"/>
    <col min="7932" max="7932" width="4.625" style="103" customWidth="1"/>
    <col min="7933" max="7935" width="10.625" style="103" customWidth="1"/>
    <col min="7936" max="7936" width="1" style="103" customWidth="1"/>
    <col min="7937" max="7937" width="6.375" style="103" customWidth="1"/>
    <col min="7938" max="7938" width="11" style="103" customWidth="1"/>
    <col min="7939" max="7939" width="10.25" style="103" bestFit="1" customWidth="1"/>
    <col min="7940" max="8179" width="9" style="103"/>
    <col min="8180" max="8180" width="3.5" style="103" customWidth="1"/>
    <col min="8181" max="8182" width="3.25" style="103" customWidth="1"/>
    <col min="8183" max="8184" width="17.875" style="103" customWidth="1"/>
    <col min="8185" max="8185" width="4.5" style="103" customWidth="1"/>
    <col min="8186" max="8186" width="34.25" style="103" customWidth="1"/>
    <col min="8187" max="8187" width="5.125" style="103" customWidth="1"/>
    <col min="8188" max="8188" width="4.625" style="103" customWidth="1"/>
    <col min="8189" max="8191" width="10.625" style="103" customWidth="1"/>
    <col min="8192" max="8192" width="1" style="103" customWidth="1"/>
    <col min="8193" max="8193" width="6.375" style="103" customWidth="1"/>
    <col min="8194" max="8194" width="11" style="103" customWidth="1"/>
    <col min="8195" max="8195" width="10.25" style="103" bestFit="1" customWidth="1"/>
    <col min="8196" max="8435" width="9" style="103"/>
    <col min="8436" max="8436" width="3.5" style="103" customWidth="1"/>
    <col min="8437" max="8438" width="3.25" style="103" customWidth="1"/>
    <col min="8439" max="8440" width="17.875" style="103" customWidth="1"/>
    <col min="8441" max="8441" width="4.5" style="103" customWidth="1"/>
    <col min="8442" max="8442" width="34.25" style="103" customWidth="1"/>
    <col min="8443" max="8443" width="5.125" style="103" customWidth="1"/>
    <col min="8444" max="8444" width="4.625" style="103" customWidth="1"/>
    <col min="8445" max="8447" width="10.625" style="103" customWidth="1"/>
    <col min="8448" max="8448" width="1" style="103" customWidth="1"/>
    <col min="8449" max="8449" width="6.375" style="103" customWidth="1"/>
    <col min="8450" max="8450" width="11" style="103" customWidth="1"/>
    <col min="8451" max="8451" width="10.25" style="103" bestFit="1" customWidth="1"/>
    <col min="8452" max="8691" width="9" style="103"/>
    <col min="8692" max="8692" width="3.5" style="103" customWidth="1"/>
    <col min="8693" max="8694" width="3.25" style="103" customWidth="1"/>
    <col min="8695" max="8696" width="17.875" style="103" customWidth="1"/>
    <col min="8697" max="8697" width="4.5" style="103" customWidth="1"/>
    <col min="8698" max="8698" width="34.25" style="103" customWidth="1"/>
    <col min="8699" max="8699" width="5.125" style="103" customWidth="1"/>
    <col min="8700" max="8700" width="4.625" style="103" customWidth="1"/>
    <col min="8701" max="8703" width="10.625" style="103" customWidth="1"/>
    <col min="8704" max="8704" width="1" style="103" customWidth="1"/>
    <col min="8705" max="8705" width="6.375" style="103" customWidth="1"/>
    <col min="8706" max="8706" width="11" style="103" customWidth="1"/>
    <col min="8707" max="8707" width="10.25" style="103" bestFit="1" customWidth="1"/>
    <col min="8708" max="8947" width="9" style="103"/>
    <col min="8948" max="8948" width="3.5" style="103" customWidth="1"/>
    <col min="8949" max="8950" width="3.25" style="103" customWidth="1"/>
    <col min="8951" max="8952" width="17.875" style="103" customWidth="1"/>
    <col min="8953" max="8953" width="4.5" style="103" customWidth="1"/>
    <col min="8954" max="8954" width="34.25" style="103" customWidth="1"/>
    <col min="8955" max="8955" width="5.125" style="103" customWidth="1"/>
    <col min="8956" max="8956" width="4.625" style="103" customWidth="1"/>
    <col min="8957" max="8959" width="10.625" style="103" customWidth="1"/>
    <col min="8960" max="8960" width="1" style="103" customWidth="1"/>
    <col min="8961" max="8961" width="6.375" style="103" customWidth="1"/>
    <col min="8962" max="8962" width="11" style="103" customWidth="1"/>
    <col min="8963" max="8963" width="10.25" style="103" bestFit="1" customWidth="1"/>
    <col min="8964" max="9203" width="9" style="103"/>
    <col min="9204" max="9204" width="3.5" style="103" customWidth="1"/>
    <col min="9205" max="9206" width="3.25" style="103" customWidth="1"/>
    <col min="9207" max="9208" width="17.875" style="103" customWidth="1"/>
    <col min="9209" max="9209" width="4.5" style="103" customWidth="1"/>
    <col min="9210" max="9210" width="34.25" style="103" customWidth="1"/>
    <col min="9211" max="9211" width="5.125" style="103" customWidth="1"/>
    <col min="9212" max="9212" width="4.625" style="103" customWidth="1"/>
    <col min="9213" max="9215" width="10.625" style="103" customWidth="1"/>
    <col min="9216" max="9216" width="1" style="103" customWidth="1"/>
    <col min="9217" max="9217" width="6.375" style="103" customWidth="1"/>
    <col min="9218" max="9218" width="11" style="103" customWidth="1"/>
    <col min="9219" max="9219" width="10.25" style="103" bestFit="1" customWidth="1"/>
    <col min="9220" max="9459" width="9" style="103"/>
    <col min="9460" max="9460" width="3.5" style="103" customWidth="1"/>
    <col min="9461" max="9462" width="3.25" style="103" customWidth="1"/>
    <col min="9463" max="9464" width="17.875" style="103" customWidth="1"/>
    <col min="9465" max="9465" width="4.5" style="103" customWidth="1"/>
    <col min="9466" max="9466" width="34.25" style="103" customWidth="1"/>
    <col min="9467" max="9467" width="5.125" style="103" customWidth="1"/>
    <col min="9468" max="9468" width="4.625" style="103" customWidth="1"/>
    <col min="9469" max="9471" width="10.625" style="103" customWidth="1"/>
    <col min="9472" max="9472" width="1" style="103" customWidth="1"/>
    <col min="9473" max="9473" width="6.375" style="103" customWidth="1"/>
    <col min="9474" max="9474" width="11" style="103" customWidth="1"/>
    <col min="9475" max="9475" width="10.25" style="103" bestFit="1" customWidth="1"/>
    <col min="9476" max="9715" width="9" style="103"/>
    <col min="9716" max="9716" width="3.5" style="103" customWidth="1"/>
    <col min="9717" max="9718" width="3.25" style="103" customWidth="1"/>
    <col min="9719" max="9720" width="17.875" style="103" customWidth="1"/>
    <col min="9721" max="9721" width="4.5" style="103" customWidth="1"/>
    <col min="9722" max="9722" width="34.25" style="103" customWidth="1"/>
    <col min="9723" max="9723" width="5.125" style="103" customWidth="1"/>
    <col min="9724" max="9724" width="4.625" style="103" customWidth="1"/>
    <col min="9725" max="9727" width="10.625" style="103" customWidth="1"/>
    <col min="9728" max="9728" width="1" style="103" customWidth="1"/>
    <col min="9729" max="9729" width="6.375" style="103" customWidth="1"/>
    <col min="9730" max="9730" width="11" style="103" customWidth="1"/>
    <col min="9731" max="9731" width="10.25" style="103" bestFit="1" customWidth="1"/>
    <col min="9732" max="9971" width="9" style="103"/>
    <col min="9972" max="9972" width="3.5" style="103" customWidth="1"/>
    <col min="9973" max="9974" width="3.25" style="103" customWidth="1"/>
    <col min="9975" max="9976" width="17.875" style="103" customWidth="1"/>
    <col min="9977" max="9977" width="4.5" style="103" customWidth="1"/>
    <col min="9978" max="9978" width="34.25" style="103" customWidth="1"/>
    <col min="9979" max="9979" width="5.125" style="103" customWidth="1"/>
    <col min="9980" max="9980" width="4.625" style="103" customWidth="1"/>
    <col min="9981" max="9983" width="10.625" style="103" customWidth="1"/>
    <col min="9984" max="9984" width="1" style="103" customWidth="1"/>
    <col min="9985" max="9985" width="6.375" style="103" customWidth="1"/>
    <col min="9986" max="9986" width="11" style="103" customWidth="1"/>
    <col min="9987" max="9987" width="10.25" style="103" bestFit="1" customWidth="1"/>
    <col min="9988" max="10227" width="9" style="103"/>
    <col min="10228" max="10228" width="3.5" style="103" customWidth="1"/>
    <col min="10229" max="10230" width="3.25" style="103" customWidth="1"/>
    <col min="10231" max="10232" width="17.875" style="103" customWidth="1"/>
    <col min="10233" max="10233" width="4.5" style="103" customWidth="1"/>
    <col min="10234" max="10234" width="34.25" style="103" customWidth="1"/>
    <col min="10235" max="10235" width="5.125" style="103" customWidth="1"/>
    <col min="10236" max="10236" width="4.625" style="103" customWidth="1"/>
    <col min="10237" max="10239" width="10.625" style="103" customWidth="1"/>
    <col min="10240" max="10240" width="1" style="103" customWidth="1"/>
    <col min="10241" max="10241" width="6.375" style="103" customWidth="1"/>
    <col min="10242" max="10242" width="11" style="103" customWidth="1"/>
    <col min="10243" max="10243" width="10.25" style="103" bestFit="1" customWidth="1"/>
    <col min="10244" max="10483" width="9" style="103"/>
    <col min="10484" max="10484" width="3.5" style="103" customWidth="1"/>
    <col min="10485" max="10486" width="3.25" style="103" customWidth="1"/>
    <col min="10487" max="10488" width="17.875" style="103" customWidth="1"/>
    <col min="10489" max="10489" width="4.5" style="103" customWidth="1"/>
    <col min="10490" max="10490" width="34.25" style="103" customWidth="1"/>
    <col min="10491" max="10491" width="5.125" style="103" customWidth="1"/>
    <col min="10492" max="10492" width="4.625" style="103" customWidth="1"/>
    <col min="10493" max="10495" width="10.625" style="103" customWidth="1"/>
    <col min="10496" max="10496" width="1" style="103" customWidth="1"/>
    <col min="10497" max="10497" width="6.375" style="103" customWidth="1"/>
    <col min="10498" max="10498" width="11" style="103" customWidth="1"/>
    <col min="10499" max="10499" width="10.25" style="103" bestFit="1" customWidth="1"/>
    <col min="10500" max="10739" width="9" style="103"/>
    <col min="10740" max="10740" width="3.5" style="103" customWidth="1"/>
    <col min="10741" max="10742" width="3.25" style="103" customWidth="1"/>
    <col min="10743" max="10744" width="17.875" style="103" customWidth="1"/>
    <col min="10745" max="10745" width="4.5" style="103" customWidth="1"/>
    <col min="10746" max="10746" width="34.25" style="103" customWidth="1"/>
    <col min="10747" max="10747" width="5.125" style="103" customWidth="1"/>
    <col min="10748" max="10748" width="4.625" style="103" customWidth="1"/>
    <col min="10749" max="10751" width="10.625" style="103" customWidth="1"/>
    <col min="10752" max="10752" width="1" style="103" customWidth="1"/>
    <col min="10753" max="10753" width="6.375" style="103" customWidth="1"/>
    <col min="10754" max="10754" width="11" style="103" customWidth="1"/>
    <col min="10755" max="10755" width="10.25" style="103" bestFit="1" customWidth="1"/>
    <col min="10756" max="10995" width="9" style="103"/>
    <col min="10996" max="10996" width="3.5" style="103" customWidth="1"/>
    <col min="10997" max="10998" width="3.25" style="103" customWidth="1"/>
    <col min="10999" max="11000" width="17.875" style="103" customWidth="1"/>
    <col min="11001" max="11001" width="4.5" style="103" customWidth="1"/>
    <col min="11002" max="11002" width="34.25" style="103" customWidth="1"/>
    <col min="11003" max="11003" width="5.125" style="103" customWidth="1"/>
    <col min="11004" max="11004" width="4.625" style="103" customWidth="1"/>
    <col min="11005" max="11007" width="10.625" style="103" customWidth="1"/>
    <col min="11008" max="11008" width="1" style="103" customWidth="1"/>
    <col min="11009" max="11009" width="6.375" style="103" customWidth="1"/>
    <col min="11010" max="11010" width="11" style="103" customWidth="1"/>
    <col min="11011" max="11011" width="10.25" style="103" bestFit="1" customWidth="1"/>
    <col min="11012" max="11251" width="9" style="103"/>
    <col min="11252" max="11252" width="3.5" style="103" customWidth="1"/>
    <col min="11253" max="11254" width="3.25" style="103" customWidth="1"/>
    <col min="11255" max="11256" width="17.875" style="103" customWidth="1"/>
    <col min="11257" max="11257" width="4.5" style="103" customWidth="1"/>
    <col min="11258" max="11258" width="34.25" style="103" customWidth="1"/>
    <col min="11259" max="11259" width="5.125" style="103" customWidth="1"/>
    <col min="11260" max="11260" width="4.625" style="103" customWidth="1"/>
    <col min="11261" max="11263" width="10.625" style="103" customWidth="1"/>
    <col min="11264" max="11264" width="1" style="103" customWidth="1"/>
    <col min="11265" max="11265" width="6.375" style="103" customWidth="1"/>
    <col min="11266" max="11266" width="11" style="103" customWidth="1"/>
    <col min="11267" max="11267" width="10.25" style="103" bestFit="1" customWidth="1"/>
    <col min="11268" max="11507" width="9" style="103"/>
    <col min="11508" max="11508" width="3.5" style="103" customWidth="1"/>
    <col min="11509" max="11510" width="3.25" style="103" customWidth="1"/>
    <col min="11511" max="11512" width="17.875" style="103" customWidth="1"/>
    <col min="11513" max="11513" width="4.5" style="103" customWidth="1"/>
    <col min="11514" max="11514" width="34.25" style="103" customWidth="1"/>
    <col min="11515" max="11515" width="5.125" style="103" customWidth="1"/>
    <col min="11516" max="11516" width="4.625" style="103" customWidth="1"/>
    <col min="11517" max="11519" width="10.625" style="103" customWidth="1"/>
    <col min="11520" max="11520" width="1" style="103" customWidth="1"/>
    <col min="11521" max="11521" width="6.375" style="103" customWidth="1"/>
    <col min="11522" max="11522" width="11" style="103" customWidth="1"/>
    <col min="11523" max="11523" width="10.25" style="103" bestFit="1" customWidth="1"/>
    <col min="11524" max="11763" width="9" style="103"/>
    <col min="11764" max="11764" width="3.5" style="103" customWidth="1"/>
    <col min="11765" max="11766" width="3.25" style="103" customWidth="1"/>
    <col min="11767" max="11768" width="17.875" style="103" customWidth="1"/>
    <col min="11769" max="11769" width="4.5" style="103" customWidth="1"/>
    <col min="11770" max="11770" width="34.25" style="103" customWidth="1"/>
    <col min="11771" max="11771" width="5.125" style="103" customWidth="1"/>
    <col min="11772" max="11772" width="4.625" style="103" customWidth="1"/>
    <col min="11773" max="11775" width="10.625" style="103" customWidth="1"/>
    <col min="11776" max="11776" width="1" style="103" customWidth="1"/>
    <col min="11777" max="11777" width="6.375" style="103" customWidth="1"/>
    <col min="11778" max="11778" width="11" style="103" customWidth="1"/>
    <col min="11779" max="11779" width="10.25" style="103" bestFit="1" customWidth="1"/>
    <col min="11780" max="12019" width="9" style="103"/>
    <col min="12020" max="12020" width="3.5" style="103" customWidth="1"/>
    <col min="12021" max="12022" width="3.25" style="103" customWidth="1"/>
    <col min="12023" max="12024" width="17.875" style="103" customWidth="1"/>
    <col min="12025" max="12025" width="4.5" style="103" customWidth="1"/>
    <col min="12026" max="12026" width="34.25" style="103" customWidth="1"/>
    <col min="12027" max="12027" width="5.125" style="103" customWidth="1"/>
    <col min="12028" max="12028" width="4.625" style="103" customWidth="1"/>
    <col min="12029" max="12031" width="10.625" style="103" customWidth="1"/>
    <col min="12032" max="12032" width="1" style="103" customWidth="1"/>
    <col min="12033" max="12033" width="6.375" style="103" customWidth="1"/>
    <col min="12034" max="12034" width="11" style="103" customWidth="1"/>
    <col min="12035" max="12035" width="10.25" style="103" bestFit="1" customWidth="1"/>
    <col min="12036" max="12275" width="9" style="103"/>
    <col min="12276" max="12276" width="3.5" style="103" customWidth="1"/>
    <col min="12277" max="12278" width="3.25" style="103" customWidth="1"/>
    <col min="12279" max="12280" width="17.875" style="103" customWidth="1"/>
    <col min="12281" max="12281" width="4.5" style="103" customWidth="1"/>
    <col min="12282" max="12282" width="34.25" style="103" customWidth="1"/>
    <col min="12283" max="12283" width="5.125" style="103" customWidth="1"/>
    <col min="12284" max="12284" width="4.625" style="103" customWidth="1"/>
    <col min="12285" max="12287" width="10.625" style="103" customWidth="1"/>
    <col min="12288" max="12288" width="1" style="103" customWidth="1"/>
    <col min="12289" max="12289" width="6.375" style="103" customWidth="1"/>
    <col min="12290" max="12290" width="11" style="103" customWidth="1"/>
    <col min="12291" max="12291" width="10.25" style="103" bestFit="1" customWidth="1"/>
    <col min="12292" max="12531" width="9" style="103"/>
    <col min="12532" max="12532" width="3.5" style="103" customWidth="1"/>
    <col min="12533" max="12534" width="3.25" style="103" customWidth="1"/>
    <col min="12535" max="12536" width="17.875" style="103" customWidth="1"/>
    <col min="12537" max="12537" width="4.5" style="103" customWidth="1"/>
    <col min="12538" max="12538" width="34.25" style="103" customWidth="1"/>
    <col min="12539" max="12539" width="5.125" style="103" customWidth="1"/>
    <col min="12540" max="12540" width="4.625" style="103" customWidth="1"/>
    <col min="12541" max="12543" width="10.625" style="103" customWidth="1"/>
    <col min="12544" max="12544" width="1" style="103" customWidth="1"/>
    <col min="12545" max="12545" width="6.375" style="103" customWidth="1"/>
    <col min="12546" max="12546" width="11" style="103" customWidth="1"/>
    <col min="12547" max="12547" width="10.25" style="103" bestFit="1" customWidth="1"/>
    <col min="12548" max="12787" width="9" style="103"/>
    <col min="12788" max="12788" width="3.5" style="103" customWidth="1"/>
    <col min="12789" max="12790" width="3.25" style="103" customWidth="1"/>
    <col min="12791" max="12792" width="17.875" style="103" customWidth="1"/>
    <col min="12793" max="12793" width="4.5" style="103" customWidth="1"/>
    <col min="12794" max="12794" width="34.25" style="103" customWidth="1"/>
    <col min="12795" max="12795" width="5.125" style="103" customWidth="1"/>
    <col min="12796" max="12796" width="4.625" style="103" customWidth="1"/>
    <col min="12797" max="12799" width="10.625" style="103" customWidth="1"/>
    <col min="12800" max="12800" width="1" style="103" customWidth="1"/>
    <col min="12801" max="12801" width="6.375" style="103" customWidth="1"/>
    <col min="12802" max="12802" width="11" style="103" customWidth="1"/>
    <col min="12803" max="12803" width="10.25" style="103" bestFit="1" customWidth="1"/>
    <col min="12804" max="13043" width="9" style="103"/>
    <col min="13044" max="13044" width="3.5" style="103" customWidth="1"/>
    <col min="13045" max="13046" width="3.25" style="103" customWidth="1"/>
    <col min="13047" max="13048" width="17.875" style="103" customWidth="1"/>
    <col min="13049" max="13049" width="4.5" style="103" customWidth="1"/>
    <col min="13050" max="13050" width="34.25" style="103" customWidth="1"/>
    <col min="13051" max="13051" width="5.125" style="103" customWidth="1"/>
    <col min="13052" max="13052" width="4.625" style="103" customWidth="1"/>
    <col min="13053" max="13055" width="10.625" style="103" customWidth="1"/>
    <col min="13056" max="13056" width="1" style="103" customWidth="1"/>
    <col min="13057" max="13057" width="6.375" style="103" customWidth="1"/>
    <col min="13058" max="13058" width="11" style="103" customWidth="1"/>
    <col min="13059" max="13059" width="10.25" style="103" bestFit="1" customWidth="1"/>
    <col min="13060" max="13299" width="9" style="103"/>
    <col min="13300" max="13300" width="3.5" style="103" customWidth="1"/>
    <col min="13301" max="13302" width="3.25" style="103" customWidth="1"/>
    <col min="13303" max="13304" width="17.875" style="103" customWidth="1"/>
    <col min="13305" max="13305" width="4.5" style="103" customWidth="1"/>
    <col min="13306" max="13306" width="34.25" style="103" customWidth="1"/>
    <col min="13307" max="13307" width="5.125" style="103" customWidth="1"/>
    <col min="13308" max="13308" width="4.625" style="103" customWidth="1"/>
    <col min="13309" max="13311" width="10.625" style="103" customWidth="1"/>
    <col min="13312" max="13312" width="1" style="103" customWidth="1"/>
    <col min="13313" max="13313" width="6.375" style="103" customWidth="1"/>
    <col min="13314" max="13314" width="11" style="103" customWidth="1"/>
    <col min="13315" max="13315" width="10.25" style="103" bestFit="1" customWidth="1"/>
    <col min="13316" max="13555" width="9" style="103"/>
    <col min="13556" max="13556" width="3.5" style="103" customWidth="1"/>
    <col min="13557" max="13558" width="3.25" style="103" customWidth="1"/>
    <col min="13559" max="13560" width="17.875" style="103" customWidth="1"/>
    <col min="13561" max="13561" width="4.5" style="103" customWidth="1"/>
    <col min="13562" max="13562" width="34.25" style="103" customWidth="1"/>
    <col min="13563" max="13563" width="5.125" style="103" customWidth="1"/>
    <col min="13564" max="13564" width="4.625" style="103" customWidth="1"/>
    <col min="13565" max="13567" width="10.625" style="103" customWidth="1"/>
    <col min="13568" max="13568" width="1" style="103" customWidth="1"/>
    <col min="13569" max="13569" width="6.375" style="103" customWidth="1"/>
    <col min="13570" max="13570" width="11" style="103" customWidth="1"/>
    <col min="13571" max="13571" width="10.25" style="103" bestFit="1" customWidth="1"/>
    <col min="13572" max="13811" width="9" style="103"/>
    <col min="13812" max="13812" width="3.5" style="103" customWidth="1"/>
    <col min="13813" max="13814" width="3.25" style="103" customWidth="1"/>
    <col min="13815" max="13816" width="17.875" style="103" customWidth="1"/>
    <col min="13817" max="13817" width="4.5" style="103" customWidth="1"/>
    <col min="13818" max="13818" width="34.25" style="103" customWidth="1"/>
    <col min="13819" max="13819" width="5.125" style="103" customWidth="1"/>
    <col min="13820" max="13820" width="4.625" style="103" customWidth="1"/>
    <col min="13821" max="13823" width="10.625" style="103" customWidth="1"/>
    <col min="13824" max="13824" width="1" style="103" customWidth="1"/>
    <col min="13825" max="13825" width="6.375" style="103" customWidth="1"/>
    <col min="13826" max="13826" width="11" style="103" customWidth="1"/>
    <col min="13827" max="13827" width="10.25" style="103" bestFit="1" customWidth="1"/>
    <col min="13828" max="14067" width="9" style="103"/>
    <col min="14068" max="14068" width="3.5" style="103" customWidth="1"/>
    <col min="14069" max="14070" width="3.25" style="103" customWidth="1"/>
    <col min="14071" max="14072" width="17.875" style="103" customWidth="1"/>
    <col min="14073" max="14073" width="4.5" style="103" customWidth="1"/>
    <col min="14074" max="14074" width="34.25" style="103" customWidth="1"/>
    <col min="14075" max="14075" width="5.125" style="103" customWidth="1"/>
    <col min="14076" max="14076" width="4.625" style="103" customWidth="1"/>
    <col min="14077" max="14079" width="10.625" style="103" customWidth="1"/>
    <col min="14080" max="14080" width="1" style="103" customWidth="1"/>
    <col min="14081" max="14081" width="6.375" style="103" customWidth="1"/>
    <col min="14082" max="14082" width="11" style="103" customWidth="1"/>
    <col min="14083" max="14083" width="10.25" style="103" bestFit="1" customWidth="1"/>
    <col min="14084" max="14323" width="9" style="103"/>
    <col min="14324" max="14324" width="3.5" style="103" customWidth="1"/>
    <col min="14325" max="14326" width="3.25" style="103" customWidth="1"/>
    <col min="14327" max="14328" width="17.875" style="103" customWidth="1"/>
    <col min="14329" max="14329" width="4.5" style="103" customWidth="1"/>
    <col min="14330" max="14330" width="34.25" style="103" customWidth="1"/>
    <col min="14331" max="14331" width="5.125" style="103" customWidth="1"/>
    <col min="14332" max="14332" width="4.625" style="103" customWidth="1"/>
    <col min="14333" max="14335" width="10.625" style="103" customWidth="1"/>
    <col min="14336" max="14336" width="1" style="103" customWidth="1"/>
    <col min="14337" max="14337" width="6.375" style="103" customWidth="1"/>
    <col min="14338" max="14338" width="11" style="103" customWidth="1"/>
    <col min="14339" max="14339" width="10.25" style="103" bestFit="1" customWidth="1"/>
    <col min="14340" max="14579" width="9" style="103"/>
    <col min="14580" max="14580" width="3.5" style="103" customWidth="1"/>
    <col min="14581" max="14582" width="3.25" style="103" customWidth="1"/>
    <col min="14583" max="14584" width="17.875" style="103" customWidth="1"/>
    <col min="14585" max="14585" width="4.5" style="103" customWidth="1"/>
    <col min="14586" max="14586" width="34.25" style="103" customWidth="1"/>
    <col min="14587" max="14587" width="5.125" style="103" customWidth="1"/>
    <col min="14588" max="14588" width="4.625" style="103" customWidth="1"/>
    <col min="14589" max="14591" width="10.625" style="103" customWidth="1"/>
    <col min="14592" max="14592" width="1" style="103" customWidth="1"/>
    <col min="14593" max="14593" width="6.375" style="103" customWidth="1"/>
    <col min="14594" max="14594" width="11" style="103" customWidth="1"/>
    <col min="14595" max="14595" width="10.25" style="103" bestFit="1" customWidth="1"/>
    <col min="14596" max="14835" width="9" style="103"/>
    <col min="14836" max="14836" width="3.5" style="103" customWidth="1"/>
    <col min="14837" max="14838" width="3.25" style="103" customWidth="1"/>
    <col min="14839" max="14840" width="17.875" style="103" customWidth="1"/>
    <col min="14841" max="14841" width="4.5" style="103" customWidth="1"/>
    <col min="14842" max="14842" width="34.25" style="103" customWidth="1"/>
    <col min="14843" max="14843" width="5.125" style="103" customWidth="1"/>
    <col min="14844" max="14844" width="4.625" style="103" customWidth="1"/>
    <col min="14845" max="14847" width="10.625" style="103" customWidth="1"/>
    <col min="14848" max="14848" width="1" style="103" customWidth="1"/>
    <col min="14849" max="14849" width="6.375" style="103" customWidth="1"/>
    <col min="14850" max="14850" width="11" style="103" customWidth="1"/>
    <col min="14851" max="14851" width="10.25" style="103" bestFit="1" customWidth="1"/>
    <col min="14852" max="15091" width="9" style="103"/>
    <col min="15092" max="15092" width="3.5" style="103" customWidth="1"/>
    <col min="15093" max="15094" width="3.25" style="103" customWidth="1"/>
    <col min="15095" max="15096" width="17.875" style="103" customWidth="1"/>
    <col min="15097" max="15097" width="4.5" style="103" customWidth="1"/>
    <col min="15098" max="15098" width="34.25" style="103" customWidth="1"/>
    <col min="15099" max="15099" width="5.125" style="103" customWidth="1"/>
    <col min="15100" max="15100" width="4.625" style="103" customWidth="1"/>
    <col min="15101" max="15103" width="10.625" style="103" customWidth="1"/>
    <col min="15104" max="15104" width="1" style="103" customWidth="1"/>
    <col min="15105" max="15105" width="6.375" style="103" customWidth="1"/>
    <col min="15106" max="15106" width="11" style="103" customWidth="1"/>
    <col min="15107" max="15107" width="10.25" style="103" bestFit="1" customWidth="1"/>
    <col min="15108" max="15347" width="9" style="103"/>
    <col min="15348" max="15348" width="3.5" style="103" customWidth="1"/>
    <col min="15349" max="15350" width="3.25" style="103" customWidth="1"/>
    <col min="15351" max="15352" width="17.875" style="103" customWidth="1"/>
    <col min="15353" max="15353" width="4.5" style="103" customWidth="1"/>
    <col min="15354" max="15354" width="34.25" style="103" customWidth="1"/>
    <col min="15355" max="15355" width="5.125" style="103" customWidth="1"/>
    <col min="15356" max="15356" width="4.625" style="103" customWidth="1"/>
    <col min="15357" max="15359" width="10.625" style="103" customWidth="1"/>
    <col min="15360" max="15360" width="1" style="103" customWidth="1"/>
    <col min="15361" max="15361" width="6.375" style="103" customWidth="1"/>
    <col min="15362" max="15362" width="11" style="103" customWidth="1"/>
    <col min="15363" max="15363" width="10.25" style="103" bestFit="1" customWidth="1"/>
    <col min="15364" max="15603" width="9" style="103"/>
    <col min="15604" max="15604" width="3.5" style="103" customWidth="1"/>
    <col min="15605" max="15606" width="3.25" style="103" customWidth="1"/>
    <col min="15607" max="15608" width="17.875" style="103" customWidth="1"/>
    <col min="15609" max="15609" width="4.5" style="103" customWidth="1"/>
    <col min="15610" max="15610" width="34.25" style="103" customWidth="1"/>
    <col min="15611" max="15611" width="5.125" style="103" customWidth="1"/>
    <col min="15612" max="15612" width="4.625" style="103" customWidth="1"/>
    <col min="15613" max="15615" width="10.625" style="103" customWidth="1"/>
    <col min="15616" max="15616" width="1" style="103" customWidth="1"/>
    <col min="15617" max="15617" width="6.375" style="103" customWidth="1"/>
    <col min="15618" max="15618" width="11" style="103" customWidth="1"/>
    <col min="15619" max="15619" width="10.25" style="103" bestFit="1" customWidth="1"/>
    <col min="15620" max="15859" width="9" style="103"/>
    <col min="15860" max="15860" width="3.5" style="103" customWidth="1"/>
    <col min="15861" max="15862" width="3.25" style="103" customWidth="1"/>
    <col min="15863" max="15864" width="17.875" style="103" customWidth="1"/>
    <col min="15865" max="15865" width="4.5" style="103" customWidth="1"/>
    <col min="15866" max="15866" width="34.25" style="103" customWidth="1"/>
    <col min="15867" max="15867" width="5.125" style="103" customWidth="1"/>
    <col min="15868" max="15868" width="4.625" style="103" customWidth="1"/>
    <col min="15869" max="15871" width="10.625" style="103" customWidth="1"/>
    <col min="15872" max="15872" width="1" style="103" customWidth="1"/>
    <col min="15873" max="15873" width="6.375" style="103" customWidth="1"/>
    <col min="15874" max="15874" width="11" style="103" customWidth="1"/>
    <col min="15875" max="15875" width="10.25" style="103" bestFit="1" customWidth="1"/>
    <col min="15876" max="16115" width="9" style="103"/>
    <col min="16116" max="16116" width="3.5" style="103" customWidth="1"/>
    <col min="16117" max="16118" width="3.25" style="103" customWidth="1"/>
    <col min="16119" max="16120" width="17.875" style="103" customWidth="1"/>
    <col min="16121" max="16121" width="4.5" style="103" customWidth="1"/>
    <col min="16122" max="16122" width="34.25" style="103" customWidth="1"/>
    <col min="16123" max="16123" width="5.125" style="103" customWidth="1"/>
    <col min="16124" max="16124" width="4.625" style="103" customWidth="1"/>
    <col min="16125" max="16127" width="10.625" style="103" customWidth="1"/>
    <col min="16128" max="16128" width="1" style="103" customWidth="1"/>
    <col min="16129" max="16129" width="6.375" style="103" customWidth="1"/>
    <col min="16130" max="16130" width="11" style="103" customWidth="1"/>
    <col min="16131" max="16131" width="10.25" style="103" bestFit="1" customWidth="1"/>
    <col min="16132" max="16384" width="9" style="103"/>
  </cols>
  <sheetData>
    <row r="1" spans="1:95" ht="16.5" customHeight="1">
      <c r="A1" s="99" t="s">
        <v>74</v>
      </c>
      <c r="B1" s="99" t="s">
        <v>75</v>
      </c>
      <c r="C1" s="111" t="s">
        <v>112</v>
      </c>
      <c r="D1" s="104" t="s">
        <v>77</v>
      </c>
      <c r="E1" s="99" t="s">
        <v>78</v>
      </c>
      <c r="F1" s="99" t="s">
        <v>79</v>
      </c>
      <c r="G1" s="99" t="s">
        <v>80</v>
      </c>
      <c r="I1" s="99" t="s">
        <v>74</v>
      </c>
      <c r="J1" s="99" t="s">
        <v>75</v>
      </c>
      <c r="K1" s="111" t="s">
        <v>111</v>
      </c>
      <c r="L1" s="104" t="s">
        <v>77</v>
      </c>
      <c r="M1" s="99" t="s">
        <v>78</v>
      </c>
      <c r="N1" s="99" t="s">
        <v>79</v>
      </c>
      <c r="O1" s="99" t="s">
        <v>80</v>
      </c>
      <c r="Q1" s="99" t="s">
        <v>74</v>
      </c>
      <c r="R1" s="99" t="s">
        <v>75</v>
      </c>
      <c r="S1" s="111" t="s">
        <v>110</v>
      </c>
      <c r="T1" s="104" t="s">
        <v>77</v>
      </c>
      <c r="U1" s="99" t="s">
        <v>78</v>
      </c>
      <c r="V1" s="99" t="s">
        <v>79</v>
      </c>
      <c r="W1" s="99" t="s">
        <v>80</v>
      </c>
      <c r="Y1" s="99" t="s">
        <v>74</v>
      </c>
      <c r="Z1" s="99" t="s">
        <v>75</v>
      </c>
      <c r="AA1" s="111" t="s">
        <v>109</v>
      </c>
      <c r="AB1" s="104" t="s">
        <v>77</v>
      </c>
      <c r="AC1" s="99" t="s">
        <v>78</v>
      </c>
      <c r="AD1" s="99" t="s">
        <v>79</v>
      </c>
      <c r="AE1" s="99" t="s">
        <v>80</v>
      </c>
      <c r="AG1" s="99" t="s">
        <v>74</v>
      </c>
      <c r="AH1" s="99" t="s">
        <v>75</v>
      </c>
      <c r="AI1" s="111" t="s">
        <v>108</v>
      </c>
      <c r="AJ1" s="104" t="s">
        <v>77</v>
      </c>
      <c r="AK1" s="99" t="s">
        <v>78</v>
      </c>
      <c r="AL1" s="99" t="s">
        <v>79</v>
      </c>
      <c r="AM1" s="99" t="s">
        <v>80</v>
      </c>
      <c r="AO1" s="99" t="s">
        <v>74</v>
      </c>
      <c r="AP1" s="99" t="s">
        <v>75</v>
      </c>
      <c r="AQ1" s="111" t="s">
        <v>107</v>
      </c>
      <c r="AR1" s="104" t="s">
        <v>77</v>
      </c>
      <c r="AS1" s="99" t="s">
        <v>78</v>
      </c>
      <c r="AT1" s="99" t="s">
        <v>79</v>
      </c>
      <c r="AU1" s="127" t="s">
        <v>80</v>
      </c>
      <c r="AW1" s="112" t="s">
        <v>74</v>
      </c>
      <c r="AX1" s="99" t="s">
        <v>75</v>
      </c>
      <c r="AY1" s="111" t="s">
        <v>76</v>
      </c>
      <c r="AZ1" s="104" t="s">
        <v>77</v>
      </c>
      <c r="BA1" s="99" t="s">
        <v>78</v>
      </c>
      <c r="BB1" s="99" t="s">
        <v>79</v>
      </c>
      <c r="BC1" s="99" t="s">
        <v>80</v>
      </c>
      <c r="BE1" s="99" t="s">
        <v>74</v>
      </c>
      <c r="BF1" s="99" t="s">
        <v>75</v>
      </c>
      <c r="BG1" s="111" t="s">
        <v>81</v>
      </c>
      <c r="BH1" s="104" t="s">
        <v>77</v>
      </c>
      <c r="BI1" s="99" t="s">
        <v>78</v>
      </c>
      <c r="BJ1" s="99" t="s">
        <v>79</v>
      </c>
      <c r="BK1" s="99" t="s">
        <v>80</v>
      </c>
      <c r="BM1" s="99" t="s">
        <v>74</v>
      </c>
      <c r="BN1" s="99" t="s">
        <v>75</v>
      </c>
      <c r="BO1" s="111" t="s">
        <v>82</v>
      </c>
      <c r="BP1" s="104" t="s">
        <v>77</v>
      </c>
      <c r="BQ1" s="99" t="s">
        <v>78</v>
      </c>
      <c r="BR1" s="99" t="s">
        <v>79</v>
      </c>
      <c r="BS1" s="99" t="s">
        <v>80</v>
      </c>
      <c r="BU1" s="99" t="s">
        <v>74</v>
      </c>
      <c r="BV1" s="99" t="s">
        <v>75</v>
      </c>
      <c r="BW1" s="111" t="s">
        <v>83</v>
      </c>
      <c r="BX1" s="104" t="s">
        <v>77</v>
      </c>
      <c r="BY1" s="99" t="s">
        <v>78</v>
      </c>
      <c r="BZ1" s="99" t="s">
        <v>79</v>
      </c>
      <c r="CA1" s="99" t="s">
        <v>80</v>
      </c>
      <c r="CC1" s="99" t="s">
        <v>74</v>
      </c>
      <c r="CD1" s="99" t="s">
        <v>75</v>
      </c>
      <c r="CE1" s="111" t="s">
        <v>84</v>
      </c>
      <c r="CF1" s="104" t="s">
        <v>77</v>
      </c>
      <c r="CG1" s="99" t="s">
        <v>78</v>
      </c>
      <c r="CH1" s="99" t="s">
        <v>79</v>
      </c>
      <c r="CI1" s="99" t="s">
        <v>80</v>
      </c>
      <c r="CK1" s="99" t="s">
        <v>74</v>
      </c>
      <c r="CL1" s="99" t="s">
        <v>75</v>
      </c>
      <c r="CM1" s="111" t="s">
        <v>85</v>
      </c>
      <c r="CN1" s="104" t="s">
        <v>77</v>
      </c>
      <c r="CO1" s="99" t="s">
        <v>78</v>
      </c>
      <c r="CP1" s="99" t="s">
        <v>79</v>
      </c>
      <c r="CQ1" s="99" t="s">
        <v>80</v>
      </c>
    </row>
    <row r="2" spans="1:95" ht="121.5">
      <c r="A2" s="113">
        <v>1</v>
      </c>
      <c r="B2" s="115" t="s">
        <v>17</v>
      </c>
      <c r="C2" s="114" t="s">
        <v>113</v>
      </c>
      <c r="D2" s="110" t="s">
        <v>86</v>
      </c>
      <c r="E2" s="100">
        <v>21000</v>
      </c>
      <c r="F2" s="100">
        <v>52000</v>
      </c>
      <c r="G2" s="100">
        <f>SUM(E2:F2)</f>
        <v>73000</v>
      </c>
      <c r="I2" s="113">
        <v>1</v>
      </c>
      <c r="J2" s="115" t="s">
        <v>17</v>
      </c>
      <c r="K2" s="114" t="s">
        <v>113</v>
      </c>
      <c r="L2" s="110" t="s">
        <v>86</v>
      </c>
      <c r="M2" s="100">
        <v>20000</v>
      </c>
      <c r="N2" s="100">
        <v>52000</v>
      </c>
      <c r="O2" s="100">
        <f>SUM(M2:N2)</f>
        <v>72000</v>
      </c>
      <c r="Q2" s="113">
        <v>1</v>
      </c>
      <c r="R2" s="115" t="s">
        <v>17</v>
      </c>
      <c r="S2" s="114" t="s">
        <v>113</v>
      </c>
      <c r="T2" s="110" t="s">
        <v>86</v>
      </c>
      <c r="U2" s="100">
        <v>19000</v>
      </c>
      <c r="V2" s="100">
        <v>45000</v>
      </c>
      <c r="W2" s="100">
        <f>SUM(U2:V2)</f>
        <v>64000</v>
      </c>
      <c r="Y2" s="113">
        <v>1</v>
      </c>
      <c r="Z2" s="115" t="s">
        <v>17</v>
      </c>
      <c r="AA2" s="114" t="s">
        <v>113</v>
      </c>
      <c r="AB2" s="110" t="s">
        <v>86</v>
      </c>
      <c r="AC2" s="100">
        <v>18000</v>
      </c>
      <c r="AD2" s="100">
        <v>40000</v>
      </c>
      <c r="AE2" s="100">
        <f>SUM(AC2:AD2)</f>
        <v>58000</v>
      </c>
      <c r="AG2" s="113">
        <v>1</v>
      </c>
      <c r="AH2" s="115" t="s">
        <v>17</v>
      </c>
      <c r="AI2" s="114" t="s">
        <v>113</v>
      </c>
      <c r="AJ2" s="110" t="s">
        <v>86</v>
      </c>
      <c r="AK2" s="100">
        <v>17000</v>
      </c>
      <c r="AL2" s="100">
        <v>50000</v>
      </c>
      <c r="AM2" s="100">
        <f>SUM(AK2:AL2)</f>
        <v>67000</v>
      </c>
      <c r="AO2" s="113">
        <v>1</v>
      </c>
      <c r="AP2" s="115" t="s">
        <v>17</v>
      </c>
      <c r="AQ2" s="114" t="s">
        <v>113</v>
      </c>
      <c r="AR2" s="110" t="s">
        <v>86</v>
      </c>
      <c r="AS2" s="100">
        <v>16000</v>
      </c>
      <c r="AT2" s="100">
        <v>52000</v>
      </c>
      <c r="AU2" s="128">
        <f>SUM(AS2:AT2)</f>
        <v>68000</v>
      </c>
      <c r="AV2" s="131"/>
      <c r="AW2" s="129">
        <v>1</v>
      </c>
      <c r="AX2" s="115" t="s">
        <v>17</v>
      </c>
      <c r="AY2" s="114" t="s">
        <v>113</v>
      </c>
      <c r="AZ2" s="110" t="s">
        <v>86</v>
      </c>
      <c r="BA2" s="100">
        <v>22000</v>
      </c>
      <c r="BB2" s="100">
        <v>52000</v>
      </c>
      <c r="BC2" s="100">
        <f>SUM(BA2:BB2)</f>
        <v>74000</v>
      </c>
      <c r="BE2" s="113">
        <v>1</v>
      </c>
      <c r="BF2" s="115" t="s">
        <v>17</v>
      </c>
      <c r="BG2" s="114" t="s">
        <v>113</v>
      </c>
      <c r="BH2" s="110" t="s">
        <v>86</v>
      </c>
      <c r="BI2" s="100">
        <v>30000</v>
      </c>
      <c r="BJ2" s="100">
        <v>52000</v>
      </c>
      <c r="BK2" s="100">
        <f>SUM(BI2:BJ2)</f>
        <v>82000</v>
      </c>
      <c r="BM2" s="113">
        <v>1</v>
      </c>
      <c r="BN2" s="115" t="s">
        <v>17</v>
      </c>
      <c r="BO2" s="114" t="s">
        <v>113</v>
      </c>
      <c r="BP2" s="110" t="s">
        <v>86</v>
      </c>
      <c r="BQ2" s="100">
        <v>25000</v>
      </c>
      <c r="BR2" s="100">
        <v>45000</v>
      </c>
      <c r="BS2" s="100">
        <f>SUM(BQ2:BR2)</f>
        <v>70000</v>
      </c>
      <c r="BU2" s="113">
        <v>1</v>
      </c>
      <c r="BV2" s="115" t="s">
        <v>17</v>
      </c>
      <c r="BW2" s="114" t="s">
        <v>113</v>
      </c>
      <c r="BX2" s="110" t="s">
        <v>86</v>
      </c>
      <c r="BY2" s="100">
        <v>30000</v>
      </c>
      <c r="BZ2" s="100">
        <v>40000</v>
      </c>
      <c r="CA2" s="100">
        <f>SUM(BY2:BZ2)</f>
        <v>70000</v>
      </c>
      <c r="CC2" s="113">
        <v>1</v>
      </c>
      <c r="CD2" s="115" t="s">
        <v>17</v>
      </c>
      <c r="CE2" s="114" t="s">
        <v>113</v>
      </c>
      <c r="CF2" s="110" t="s">
        <v>86</v>
      </c>
      <c r="CG2" s="100">
        <v>20000</v>
      </c>
      <c r="CH2" s="100">
        <v>50000</v>
      </c>
      <c r="CI2" s="100">
        <f>SUM(CG2:CH2)</f>
        <v>70000</v>
      </c>
      <c r="CK2" s="113">
        <v>1</v>
      </c>
      <c r="CL2" s="115" t="s">
        <v>17</v>
      </c>
      <c r="CM2" s="114" t="s">
        <v>113</v>
      </c>
      <c r="CN2" s="110" t="s">
        <v>86</v>
      </c>
      <c r="CO2" s="100">
        <v>22000</v>
      </c>
      <c r="CP2" s="100">
        <v>52000</v>
      </c>
      <c r="CQ2" s="100">
        <f>SUM(CO2:CP2)</f>
        <v>74000</v>
      </c>
    </row>
    <row r="3" spans="1:95" ht="40.5">
      <c r="A3" s="99">
        <v>1</v>
      </c>
      <c r="B3" s="115" t="s">
        <v>18</v>
      </c>
      <c r="C3" s="112" t="s">
        <v>87</v>
      </c>
      <c r="D3" s="99"/>
      <c r="E3" s="100">
        <v>7200</v>
      </c>
      <c r="F3" s="100">
        <v>36000</v>
      </c>
      <c r="G3" s="100">
        <f t="shared" ref="G3:G23" si="0">SUM(E3:F3)</f>
        <v>43200</v>
      </c>
      <c r="I3" s="99">
        <v>1</v>
      </c>
      <c r="J3" s="115" t="s">
        <v>18</v>
      </c>
      <c r="K3" s="112" t="s">
        <v>87</v>
      </c>
      <c r="L3" s="99"/>
      <c r="M3" s="100">
        <v>7200</v>
      </c>
      <c r="N3" s="100">
        <v>36000</v>
      </c>
      <c r="O3" s="100">
        <f t="shared" ref="O3:O23" si="1">SUM(M3:N3)</f>
        <v>43200</v>
      </c>
      <c r="Q3" s="99">
        <v>1</v>
      </c>
      <c r="R3" s="115" t="s">
        <v>18</v>
      </c>
      <c r="S3" s="112" t="s">
        <v>87</v>
      </c>
      <c r="T3" s="99"/>
      <c r="U3" s="100">
        <v>7200</v>
      </c>
      <c r="V3" s="100">
        <v>36000</v>
      </c>
      <c r="W3" s="100">
        <f t="shared" ref="W3:W23" si="2">SUM(U3:V3)</f>
        <v>43200</v>
      </c>
      <c r="Y3" s="99">
        <v>1</v>
      </c>
      <c r="Z3" s="115" t="s">
        <v>18</v>
      </c>
      <c r="AA3" s="112" t="s">
        <v>87</v>
      </c>
      <c r="AB3" s="99"/>
      <c r="AC3" s="100">
        <v>7000</v>
      </c>
      <c r="AD3" s="100">
        <v>36000</v>
      </c>
      <c r="AE3" s="100">
        <f t="shared" ref="AE3:AE23" si="3">SUM(AC3:AD3)</f>
        <v>43000</v>
      </c>
      <c r="AG3" s="99">
        <v>1</v>
      </c>
      <c r="AH3" s="115" t="s">
        <v>18</v>
      </c>
      <c r="AI3" s="112" t="s">
        <v>87</v>
      </c>
      <c r="AJ3" s="99"/>
      <c r="AK3" s="100">
        <v>7200</v>
      </c>
      <c r="AL3" s="100">
        <v>36000</v>
      </c>
      <c r="AM3" s="100">
        <f t="shared" ref="AM3:AM23" si="4">SUM(AK3:AL3)</f>
        <v>43200</v>
      </c>
      <c r="AO3" s="99">
        <v>1</v>
      </c>
      <c r="AP3" s="115" t="s">
        <v>18</v>
      </c>
      <c r="AQ3" s="112" t="s">
        <v>87</v>
      </c>
      <c r="AR3" s="99"/>
      <c r="AS3" s="100">
        <v>7200</v>
      </c>
      <c r="AT3" s="100">
        <v>36000</v>
      </c>
      <c r="AU3" s="128">
        <f t="shared" ref="AU3:AU23" si="5">SUM(AS3:AT3)</f>
        <v>43200</v>
      </c>
      <c r="AV3" s="131"/>
      <c r="AW3" s="112">
        <v>1</v>
      </c>
      <c r="AX3" s="115" t="s">
        <v>18</v>
      </c>
      <c r="AY3" s="112" t="s">
        <v>87</v>
      </c>
      <c r="AZ3" s="99"/>
      <c r="BA3" s="100">
        <v>7200</v>
      </c>
      <c r="BB3" s="100">
        <v>36000</v>
      </c>
      <c r="BC3" s="100">
        <f t="shared" ref="BC3:BC23" si="6">SUM(BA3:BB3)</f>
        <v>43200</v>
      </c>
      <c r="BE3" s="99">
        <v>1</v>
      </c>
      <c r="BF3" s="115" t="s">
        <v>18</v>
      </c>
      <c r="BG3" s="114" t="s">
        <v>114</v>
      </c>
      <c r="BH3" s="99"/>
      <c r="BI3" s="100">
        <v>7200</v>
      </c>
      <c r="BJ3" s="100">
        <v>36000</v>
      </c>
      <c r="BK3" s="100">
        <f t="shared" ref="BK3:BK23" si="7">SUM(BI3:BJ3)</f>
        <v>43200</v>
      </c>
      <c r="BM3" s="99">
        <v>1</v>
      </c>
      <c r="BN3" s="115" t="s">
        <v>18</v>
      </c>
      <c r="BO3" s="112" t="s">
        <v>87</v>
      </c>
      <c r="BP3" s="99"/>
      <c r="BQ3" s="100">
        <v>7200</v>
      </c>
      <c r="BR3" s="100">
        <v>36000</v>
      </c>
      <c r="BS3" s="100">
        <f t="shared" ref="BS3:BS23" si="8">SUM(BQ3:BR3)</f>
        <v>43200</v>
      </c>
      <c r="BU3" s="99">
        <v>1</v>
      </c>
      <c r="BV3" s="115" t="s">
        <v>18</v>
      </c>
      <c r="BW3" s="112" t="s">
        <v>87</v>
      </c>
      <c r="BX3" s="99"/>
      <c r="BY3" s="100">
        <v>7000</v>
      </c>
      <c r="BZ3" s="100">
        <v>36000</v>
      </c>
      <c r="CA3" s="100">
        <f t="shared" ref="CA3:CA23" si="9">SUM(BY3:BZ3)</f>
        <v>43000</v>
      </c>
      <c r="CC3" s="99">
        <v>1</v>
      </c>
      <c r="CD3" s="115" t="s">
        <v>18</v>
      </c>
      <c r="CE3" s="112" t="s">
        <v>87</v>
      </c>
      <c r="CF3" s="99"/>
      <c r="CG3" s="100">
        <v>7200</v>
      </c>
      <c r="CH3" s="100">
        <v>36000</v>
      </c>
      <c r="CI3" s="100">
        <f t="shared" ref="CI3:CI23" si="10">SUM(CG3:CH3)</f>
        <v>43200</v>
      </c>
      <c r="CK3" s="99">
        <v>1</v>
      </c>
      <c r="CL3" s="115" t="s">
        <v>18</v>
      </c>
      <c r="CM3" s="112" t="s">
        <v>87</v>
      </c>
      <c r="CN3" s="99"/>
      <c r="CO3" s="100">
        <v>7200</v>
      </c>
      <c r="CP3" s="100">
        <v>36000</v>
      </c>
      <c r="CQ3" s="100">
        <f t="shared" ref="CQ3:CQ23" si="11">SUM(CO3:CP3)</f>
        <v>43200</v>
      </c>
    </row>
    <row r="4" spans="1:95" ht="16.5" customHeight="1">
      <c r="A4" s="99">
        <v>1</v>
      </c>
      <c r="B4" s="115" t="s">
        <v>19</v>
      </c>
      <c r="C4" s="112" t="s">
        <v>88</v>
      </c>
      <c r="D4" s="99" t="s">
        <v>89</v>
      </c>
      <c r="E4" s="100"/>
      <c r="F4" s="100">
        <v>25000</v>
      </c>
      <c r="G4" s="100">
        <f t="shared" si="0"/>
        <v>25000</v>
      </c>
      <c r="I4" s="99">
        <v>1</v>
      </c>
      <c r="J4" s="115" t="s">
        <v>19</v>
      </c>
      <c r="K4" s="112" t="s">
        <v>88</v>
      </c>
      <c r="L4" s="99" t="s">
        <v>89</v>
      </c>
      <c r="M4" s="100"/>
      <c r="N4" s="100">
        <v>25000</v>
      </c>
      <c r="O4" s="100">
        <f t="shared" si="1"/>
        <v>25000</v>
      </c>
      <c r="Q4" s="99">
        <v>1</v>
      </c>
      <c r="R4" s="115" t="s">
        <v>19</v>
      </c>
      <c r="S4" s="112" t="s">
        <v>88</v>
      </c>
      <c r="T4" s="99" t="s">
        <v>89</v>
      </c>
      <c r="U4" s="100"/>
      <c r="V4" s="100">
        <v>25000</v>
      </c>
      <c r="W4" s="100">
        <f t="shared" si="2"/>
        <v>25000</v>
      </c>
      <c r="Y4" s="99">
        <v>1</v>
      </c>
      <c r="Z4" s="115" t="s">
        <v>19</v>
      </c>
      <c r="AA4" s="112" t="s">
        <v>88</v>
      </c>
      <c r="AB4" s="99" t="s">
        <v>89</v>
      </c>
      <c r="AC4" s="100"/>
      <c r="AD4" s="100">
        <v>25000</v>
      </c>
      <c r="AE4" s="100">
        <f t="shared" si="3"/>
        <v>25000</v>
      </c>
      <c r="AG4" s="99">
        <v>1</v>
      </c>
      <c r="AH4" s="115" t="s">
        <v>19</v>
      </c>
      <c r="AI4" s="112" t="s">
        <v>88</v>
      </c>
      <c r="AJ4" s="99" t="s">
        <v>89</v>
      </c>
      <c r="AK4" s="100"/>
      <c r="AL4" s="100">
        <v>0</v>
      </c>
      <c r="AM4" s="100">
        <f t="shared" si="4"/>
        <v>0</v>
      </c>
      <c r="AO4" s="99">
        <v>1</v>
      </c>
      <c r="AP4" s="115" t="s">
        <v>19</v>
      </c>
      <c r="AQ4" s="112" t="s">
        <v>88</v>
      </c>
      <c r="AR4" s="99" t="s">
        <v>89</v>
      </c>
      <c r="AS4" s="100"/>
      <c r="AT4" s="100">
        <v>25000</v>
      </c>
      <c r="AU4" s="128">
        <f t="shared" si="5"/>
        <v>25000</v>
      </c>
      <c r="AV4" s="131"/>
      <c r="AW4" s="112">
        <v>1</v>
      </c>
      <c r="AX4" s="115" t="s">
        <v>19</v>
      </c>
      <c r="AY4" s="112" t="s">
        <v>88</v>
      </c>
      <c r="AZ4" s="99" t="s">
        <v>89</v>
      </c>
      <c r="BA4" s="100"/>
      <c r="BB4" s="100">
        <v>25000</v>
      </c>
      <c r="BC4" s="100">
        <f t="shared" si="6"/>
        <v>25000</v>
      </c>
      <c r="BE4" s="99">
        <v>1</v>
      </c>
      <c r="BF4" s="115" t="s">
        <v>19</v>
      </c>
      <c r="BG4" s="112" t="s">
        <v>88</v>
      </c>
      <c r="BH4" s="99" t="s">
        <v>89</v>
      </c>
      <c r="BI4" s="100"/>
      <c r="BJ4" s="100">
        <v>25000</v>
      </c>
      <c r="BK4" s="100">
        <f t="shared" si="7"/>
        <v>25000</v>
      </c>
      <c r="BM4" s="99">
        <v>1</v>
      </c>
      <c r="BN4" s="115" t="s">
        <v>19</v>
      </c>
      <c r="BO4" s="112" t="s">
        <v>88</v>
      </c>
      <c r="BP4" s="99" t="s">
        <v>89</v>
      </c>
      <c r="BQ4" s="100"/>
      <c r="BR4" s="100">
        <v>25000</v>
      </c>
      <c r="BS4" s="100">
        <f t="shared" si="8"/>
        <v>25000</v>
      </c>
      <c r="BU4" s="99">
        <v>1</v>
      </c>
      <c r="BV4" s="115" t="s">
        <v>19</v>
      </c>
      <c r="BW4" s="112" t="s">
        <v>88</v>
      </c>
      <c r="BX4" s="99" t="s">
        <v>89</v>
      </c>
      <c r="BY4" s="100"/>
      <c r="BZ4" s="100">
        <v>25000</v>
      </c>
      <c r="CA4" s="100">
        <f t="shared" si="9"/>
        <v>25000</v>
      </c>
      <c r="CC4" s="99">
        <v>1</v>
      </c>
      <c r="CD4" s="115" t="s">
        <v>19</v>
      </c>
      <c r="CE4" s="112" t="s">
        <v>88</v>
      </c>
      <c r="CF4" s="99" t="s">
        <v>89</v>
      </c>
      <c r="CG4" s="100"/>
      <c r="CH4" s="100">
        <v>0</v>
      </c>
      <c r="CI4" s="100">
        <f t="shared" si="10"/>
        <v>0</v>
      </c>
      <c r="CK4" s="99">
        <v>1</v>
      </c>
      <c r="CL4" s="115" t="s">
        <v>19</v>
      </c>
      <c r="CM4" s="112" t="s">
        <v>88</v>
      </c>
      <c r="CN4" s="99" t="s">
        <v>89</v>
      </c>
      <c r="CO4" s="100"/>
      <c r="CP4" s="100">
        <v>25000</v>
      </c>
      <c r="CQ4" s="100">
        <f t="shared" si="11"/>
        <v>25000</v>
      </c>
    </row>
    <row r="5" spans="1:95" ht="16.5" customHeight="1">
      <c r="A5" s="99">
        <v>1</v>
      </c>
      <c r="B5" s="115" t="s">
        <v>20</v>
      </c>
      <c r="C5" s="112" t="s">
        <v>90</v>
      </c>
      <c r="D5" s="99"/>
      <c r="E5" s="100">
        <v>3000</v>
      </c>
      <c r="F5" s="100">
        <v>10000</v>
      </c>
      <c r="G5" s="100">
        <f t="shared" si="0"/>
        <v>13000</v>
      </c>
      <c r="I5" s="99">
        <v>1</v>
      </c>
      <c r="J5" s="115" t="s">
        <v>20</v>
      </c>
      <c r="K5" s="112" t="s">
        <v>90</v>
      </c>
      <c r="L5" s="99"/>
      <c r="M5" s="100">
        <v>3000</v>
      </c>
      <c r="N5" s="100">
        <v>7000</v>
      </c>
      <c r="O5" s="100">
        <f t="shared" si="1"/>
        <v>10000</v>
      </c>
      <c r="Q5" s="99">
        <v>1</v>
      </c>
      <c r="R5" s="115" t="s">
        <v>20</v>
      </c>
      <c r="S5" s="112" t="s">
        <v>90</v>
      </c>
      <c r="T5" s="99"/>
      <c r="U5" s="100">
        <v>3000</v>
      </c>
      <c r="V5" s="100">
        <v>10000</v>
      </c>
      <c r="W5" s="100">
        <f t="shared" si="2"/>
        <v>13000</v>
      </c>
      <c r="Y5" s="99">
        <v>1</v>
      </c>
      <c r="Z5" s="115" t="s">
        <v>20</v>
      </c>
      <c r="AA5" s="112" t="s">
        <v>90</v>
      </c>
      <c r="AB5" s="99"/>
      <c r="AC5" s="100">
        <v>3000</v>
      </c>
      <c r="AD5" s="100">
        <v>10000</v>
      </c>
      <c r="AE5" s="100">
        <f t="shared" si="3"/>
        <v>13000</v>
      </c>
      <c r="AG5" s="99">
        <v>1</v>
      </c>
      <c r="AH5" s="115" t="s">
        <v>20</v>
      </c>
      <c r="AI5" s="112" t="s">
        <v>90</v>
      </c>
      <c r="AJ5" s="99"/>
      <c r="AK5" s="100">
        <v>3000</v>
      </c>
      <c r="AL5" s="100">
        <v>10000</v>
      </c>
      <c r="AM5" s="100">
        <f t="shared" si="4"/>
        <v>13000</v>
      </c>
      <c r="AO5" s="99">
        <v>1</v>
      </c>
      <c r="AP5" s="115" t="s">
        <v>20</v>
      </c>
      <c r="AQ5" s="112" t="s">
        <v>90</v>
      </c>
      <c r="AR5" s="99"/>
      <c r="AS5" s="100">
        <v>3000</v>
      </c>
      <c r="AT5" s="100">
        <v>10000</v>
      </c>
      <c r="AU5" s="128">
        <f t="shared" si="5"/>
        <v>13000</v>
      </c>
      <c r="AV5" s="131"/>
      <c r="AW5" s="112">
        <v>1</v>
      </c>
      <c r="AX5" s="115" t="s">
        <v>20</v>
      </c>
      <c r="AY5" s="112" t="s">
        <v>90</v>
      </c>
      <c r="AZ5" s="99"/>
      <c r="BA5" s="100">
        <v>3000</v>
      </c>
      <c r="BB5" s="100">
        <v>10000</v>
      </c>
      <c r="BC5" s="100">
        <f t="shared" si="6"/>
        <v>13000</v>
      </c>
      <c r="BE5" s="99">
        <v>1</v>
      </c>
      <c r="BF5" s="115" t="s">
        <v>20</v>
      </c>
      <c r="BG5" s="112" t="s">
        <v>90</v>
      </c>
      <c r="BH5" s="99"/>
      <c r="BI5" s="100">
        <v>3000</v>
      </c>
      <c r="BJ5" s="100">
        <v>7000</v>
      </c>
      <c r="BK5" s="100">
        <f t="shared" si="7"/>
        <v>10000</v>
      </c>
      <c r="BM5" s="99">
        <v>1</v>
      </c>
      <c r="BN5" s="115" t="s">
        <v>20</v>
      </c>
      <c r="BO5" s="112" t="s">
        <v>90</v>
      </c>
      <c r="BP5" s="99"/>
      <c r="BQ5" s="100">
        <v>3000</v>
      </c>
      <c r="BR5" s="100">
        <v>10000</v>
      </c>
      <c r="BS5" s="100">
        <f t="shared" si="8"/>
        <v>13000</v>
      </c>
      <c r="BU5" s="99">
        <v>1</v>
      </c>
      <c r="BV5" s="115" t="s">
        <v>20</v>
      </c>
      <c r="BW5" s="112" t="s">
        <v>90</v>
      </c>
      <c r="BX5" s="99"/>
      <c r="BY5" s="100">
        <v>3000</v>
      </c>
      <c r="BZ5" s="100">
        <v>10000</v>
      </c>
      <c r="CA5" s="100">
        <f t="shared" si="9"/>
        <v>13000</v>
      </c>
      <c r="CC5" s="99">
        <v>1</v>
      </c>
      <c r="CD5" s="115" t="s">
        <v>20</v>
      </c>
      <c r="CE5" s="112" t="s">
        <v>90</v>
      </c>
      <c r="CF5" s="99"/>
      <c r="CG5" s="100">
        <v>3000</v>
      </c>
      <c r="CH5" s="100">
        <v>10000</v>
      </c>
      <c r="CI5" s="100">
        <f t="shared" si="10"/>
        <v>13000</v>
      </c>
      <c r="CK5" s="99">
        <v>1</v>
      </c>
      <c r="CL5" s="115" t="s">
        <v>20</v>
      </c>
      <c r="CM5" s="112" t="s">
        <v>90</v>
      </c>
      <c r="CN5" s="99"/>
      <c r="CO5" s="100">
        <v>3000</v>
      </c>
      <c r="CP5" s="100">
        <v>10000</v>
      </c>
      <c r="CQ5" s="100">
        <f t="shared" si="11"/>
        <v>13000</v>
      </c>
    </row>
    <row r="6" spans="1:95" ht="67.5" customHeight="1">
      <c r="A6" s="99">
        <v>1</v>
      </c>
      <c r="B6" s="115" t="s">
        <v>21</v>
      </c>
      <c r="C6" s="112"/>
      <c r="D6" s="110" t="s">
        <v>91</v>
      </c>
      <c r="E6" s="100"/>
      <c r="F6" s="100"/>
      <c r="G6" s="100">
        <f t="shared" si="0"/>
        <v>0</v>
      </c>
      <c r="I6" s="99">
        <v>1</v>
      </c>
      <c r="J6" s="115" t="s">
        <v>21</v>
      </c>
      <c r="K6" s="112"/>
      <c r="L6" s="110" t="s">
        <v>91</v>
      </c>
      <c r="M6" s="100"/>
      <c r="N6" s="100"/>
      <c r="O6" s="100">
        <f t="shared" si="1"/>
        <v>0</v>
      </c>
      <c r="Q6" s="99">
        <v>1</v>
      </c>
      <c r="R6" s="115" t="s">
        <v>21</v>
      </c>
      <c r="S6" s="112"/>
      <c r="T6" s="110" t="s">
        <v>91</v>
      </c>
      <c r="U6" s="100"/>
      <c r="V6" s="100"/>
      <c r="W6" s="100">
        <f t="shared" si="2"/>
        <v>0</v>
      </c>
      <c r="Y6" s="99">
        <v>1</v>
      </c>
      <c r="Z6" s="115" t="s">
        <v>21</v>
      </c>
      <c r="AA6" s="112"/>
      <c r="AB6" s="110" t="s">
        <v>91</v>
      </c>
      <c r="AC6" s="100"/>
      <c r="AD6" s="100"/>
      <c r="AE6" s="100">
        <f t="shared" si="3"/>
        <v>0</v>
      </c>
      <c r="AG6" s="99">
        <v>1</v>
      </c>
      <c r="AH6" s="115" t="s">
        <v>21</v>
      </c>
      <c r="AI6" s="112"/>
      <c r="AJ6" s="110" t="s">
        <v>91</v>
      </c>
      <c r="AK6" s="100"/>
      <c r="AL6" s="100"/>
      <c r="AM6" s="100">
        <f t="shared" si="4"/>
        <v>0</v>
      </c>
      <c r="AO6" s="99">
        <v>1</v>
      </c>
      <c r="AP6" s="115" t="s">
        <v>21</v>
      </c>
      <c r="AQ6" s="112"/>
      <c r="AR6" s="110" t="s">
        <v>91</v>
      </c>
      <c r="AS6" s="100"/>
      <c r="AT6" s="100"/>
      <c r="AU6" s="128">
        <f t="shared" si="5"/>
        <v>0</v>
      </c>
      <c r="AV6" s="131"/>
      <c r="AW6" s="112">
        <v>1</v>
      </c>
      <c r="AX6" s="115" t="s">
        <v>21</v>
      </c>
      <c r="AY6" s="112"/>
      <c r="AZ6" s="110" t="s">
        <v>91</v>
      </c>
      <c r="BA6" s="100"/>
      <c r="BB6" s="100"/>
      <c r="BC6" s="100">
        <f t="shared" si="6"/>
        <v>0</v>
      </c>
      <c r="BE6" s="99">
        <v>1</v>
      </c>
      <c r="BF6" s="115" t="s">
        <v>21</v>
      </c>
      <c r="BG6" s="112"/>
      <c r="BH6" s="110" t="s">
        <v>91</v>
      </c>
      <c r="BI6" s="100"/>
      <c r="BJ6" s="100"/>
      <c r="BK6" s="100">
        <f t="shared" si="7"/>
        <v>0</v>
      </c>
      <c r="BM6" s="99">
        <v>1</v>
      </c>
      <c r="BN6" s="115" t="s">
        <v>21</v>
      </c>
      <c r="BO6" s="112"/>
      <c r="BP6" s="110" t="s">
        <v>91</v>
      </c>
      <c r="BQ6" s="100"/>
      <c r="BR6" s="100"/>
      <c r="BS6" s="100">
        <f t="shared" si="8"/>
        <v>0</v>
      </c>
      <c r="BU6" s="99">
        <v>1</v>
      </c>
      <c r="BV6" s="115" t="s">
        <v>21</v>
      </c>
      <c r="BW6" s="112"/>
      <c r="BX6" s="110" t="s">
        <v>91</v>
      </c>
      <c r="BY6" s="100"/>
      <c r="BZ6" s="100"/>
      <c r="CA6" s="100">
        <f t="shared" si="9"/>
        <v>0</v>
      </c>
      <c r="CC6" s="99">
        <v>1</v>
      </c>
      <c r="CD6" s="115" t="s">
        <v>21</v>
      </c>
      <c r="CE6" s="112"/>
      <c r="CF6" s="110" t="s">
        <v>91</v>
      </c>
      <c r="CG6" s="100"/>
      <c r="CH6" s="100"/>
      <c r="CI6" s="100">
        <f t="shared" si="10"/>
        <v>0</v>
      </c>
      <c r="CK6" s="99">
        <v>1</v>
      </c>
      <c r="CL6" s="115" t="s">
        <v>21</v>
      </c>
      <c r="CM6" s="112"/>
      <c r="CN6" s="110" t="s">
        <v>91</v>
      </c>
      <c r="CO6" s="100"/>
      <c r="CP6" s="100"/>
      <c r="CQ6" s="100">
        <f t="shared" si="11"/>
        <v>0</v>
      </c>
    </row>
    <row r="7" spans="1:95" ht="16.5" customHeight="1">
      <c r="A7" s="99">
        <v>2</v>
      </c>
      <c r="B7" s="115" t="s">
        <v>92</v>
      </c>
      <c r="C7" s="112" t="s">
        <v>93</v>
      </c>
      <c r="D7" s="107"/>
      <c r="E7" s="100">
        <v>65000</v>
      </c>
      <c r="F7" s="100"/>
      <c r="G7" s="100">
        <f t="shared" si="0"/>
        <v>65000</v>
      </c>
      <c r="I7" s="99">
        <v>2</v>
      </c>
      <c r="J7" s="115" t="s">
        <v>92</v>
      </c>
      <c r="K7" s="112" t="s">
        <v>93</v>
      </c>
      <c r="L7" s="107"/>
      <c r="M7" s="100">
        <v>65000</v>
      </c>
      <c r="N7" s="100"/>
      <c r="O7" s="100">
        <f t="shared" si="1"/>
        <v>65000</v>
      </c>
      <c r="Q7" s="99">
        <v>2</v>
      </c>
      <c r="R7" s="115" t="s">
        <v>92</v>
      </c>
      <c r="S7" s="112" t="s">
        <v>93</v>
      </c>
      <c r="T7" s="107"/>
      <c r="U7" s="100">
        <v>65000</v>
      </c>
      <c r="V7" s="100"/>
      <c r="W7" s="100">
        <f t="shared" si="2"/>
        <v>65000</v>
      </c>
      <c r="Y7" s="99">
        <v>2</v>
      </c>
      <c r="Z7" s="115" t="s">
        <v>92</v>
      </c>
      <c r="AA7" s="112" t="s">
        <v>93</v>
      </c>
      <c r="AB7" s="107"/>
      <c r="AC7" s="100">
        <v>65000</v>
      </c>
      <c r="AD7" s="100"/>
      <c r="AE7" s="100">
        <f t="shared" si="3"/>
        <v>65000</v>
      </c>
      <c r="AG7" s="99">
        <v>2</v>
      </c>
      <c r="AH7" s="115" t="s">
        <v>92</v>
      </c>
      <c r="AI7" s="112" t="s">
        <v>93</v>
      </c>
      <c r="AJ7" s="107"/>
      <c r="AK7" s="100">
        <v>65000</v>
      </c>
      <c r="AL7" s="100"/>
      <c r="AM7" s="100">
        <f t="shared" si="4"/>
        <v>65000</v>
      </c>
      <c r="AO7" s="99">
        <v>2</v>
      </c>
      <c r="AP7" s="115" t="s">
        <v>92</v>
      </c>
      <c r="AQ7" s="112" t="s">
        <v>93</v>
      </c>
      <c r="AR7" s="107"/>
      <c r="AS7" s="100">
        <v>65000</v>
      </c>
      <c r="AT7" s="100"/>
      <c r="AU7" s="128">
        <f t="shared" si="5"/>
        <v>65000</v>
      </c>
      <c r="AV7" s="131"/>
      <c r="AW7" s="112">
        <v>2</v>
      </c>
      <c r="AX7" s="115" t="s">
        <v>92</v>
      </c>
      <c r="AY7" s="112" t="s">
        <v>93</v>
      </c>
      <c r="AZ7" s="107"/>
      <c r="BA7" s="100">
        <v>65000</v>
      </c>
      <c r="BB7" s="100"/>
      <c r="BC7" s="100">
        <f t="shared" si="6"/>
        <v>65000</v>
      </c>
      <c r="BE7" s="99">
        <v>2</v>
      </c>
      <c r="BF7" s="115" t="s">
        <v>92</v>
      </c>
      <c r="BG7" s="112" t="s">
        <v>116</v>
      </c>
      <c r="BH7" s="107"/>
      <c r="BI7" s="100">
        <v>65000</v>
      </c>
      <c r="BJ7" s="100"/>
      <c r="BK7" s="100">
        <f t="shared" si="7"/>
        <v>65000</v>
      </c>
      <c r="BM7" s="99">
        <v>2</v>
      </c>
      <c r="BN7" s="115" t="s">
        <v>92</v>
      </c>
      <c r="BO7" s="112" t="s">
        <v>93</v>
      </c>
      <c r="BP7" s="107"/>
      <c r="BQ7" s="100">
        <v>65000</v>
      </c>
      <c r="BR7" s="100"/>
      <c r="BS7" s="100">
        <f t="shared" si="8"/>
        <v>65000</v>
      </c>
      <c r="BU7" s="99">
        <v>2</v>
      </c>
      <c r="BV7" s="115" t="s">
        <v>92</v>
      </c>
      <c r="BW7" s="112" t="s">
        <v>93</v>
      </c>
      <c r="BX7" s="107"/>
      <c r="BY7" s="100">
        <v>65000</v>
      </c>
      <c r="BZ7" s="100"/>
      <c r="CA7" s="100">
        <f t="shared" si="9"/>
        <v>65000</v>
      </c>
      <c r="CC7" s="99">
        <v>2</v>
      </c>
      <c r="CD7" s="115" t="s">
        <v>92</v>
      </c>
      <c r="CE7" s="112" t="s">
        <v>93</v>
      </c>
      <c r="CF7" s="107"/>
      <c r="CG7" s="100">
        <v>65000</v>
      </c>
      <c r="CH7" s="100"/>
      <c r="CI7" s="100">
        <f t="shared" si="10"/>
        <v>65000</v>
      </c>
      <c r="CK7" s="99">
        <v>2</v>
      </c>
      <c r="CL7" s="115" t="s">
        <v>92</v>
      </c>
      <c r="CM7" s="112" t="s">
        <v>93</v>
      </c>
      <c r="CN7" s="107"/>
      <c r="CO7" s="100">
        <v>65000</v>
      </c>
      <c r="CP7" s="100"/>
      <c r="CQ7" s="100">
        <f t="shared" si="11"/>
        <v>65000</v>
      </c>
    </row>
    <row r="8" spans="1:95" ht="16.5" customHeight="1">
      <c r="A8" s="99">
        <v>1</v>
      </c>
      <c r="B8" s="115" t="s">
        <v>22</v>
      </c>
      <c r="C8" s="112" t="s">
        <v>94</v>
      </c>
      <c r="D8" s="99"/>
      <c r="E8" s="100">
        <v>7000</v>
      </c>
      <c r="F8" s="100"/>
      <c r="G8" s="100">
        <f t="shared" si="0"/>
        <v>7000</v>
      </c>
      <c r="I8" s="99">
        <v>1</v>
      </c>
      <c r="J8" s="115" t="s">
        <v>22</v>
      </c>
      <c r="K8" s="112" t="s">
        <v>94</v>
      </c>
      <c r="L8" s="99"/>
      <c r="M8" s="100">
        <v>7000</v>
      </c>
      <c r="N8" s="100"/>
      <c r="O8" s="100">
        <f t="shared" si="1"/>
        <v>7000</v>
      </c>
      <c r="Q8" s="99">
        <v>1</v>
      </c>
      <c r="R8" s="115" t="s">
        <v>22</v>
      </c>
      <c r="S8" s="112" t="s">
        <v>94</v>
      </c>
      <c r="T8" s="99"/>
      <c r="U8" s="100">
        <v>7000</v>
      </c>
      <c r="V8" s="100"/>
      <c r="W8" s="100">
        <f t="shared" si="2"/>
        <v>7000</v>
      </c>
      <c r="Y8" s="99">
        <v>1</v>
      </c>
      <c r="Z8" s="115" t="s">
        <v>22</v>
      </c>
      <c r="AA8" s="112" t="s">
        <v>94</v>
      </c>
      <c r="AB8" s="99"/>
      <c r="AC8" s="100">
        <v>7000</v>
      </c>
      <c r="AD8" s="100"/>
      <c r="AE8" s="100">
        <f t="shared" si="3"/>
        <v>7000</v>
      </c>
      <c r="AG8" s="99">
        <v>1</v>
      </c>
      <c r="AH8" s="115" t="s">
        <v>22</v>
      </c>
      <c r="AI8" s="112" t="s">
        <v>94</v>
      </c>
      <c r="AJ8" s="99"/>
      <c r="AK8" s="100">
        <v>7000</v>
      </c>
      <c r="AL8" s="100"/>
      <c r="AM8" s="100">
        <f t="shared" si="4"/>
        <v>7000</v>
      </c>
      <c r="AO8" s="99">
        <v>1</v>
      </c>
      <c r="AP8" s="115" t="s">
        <v>22</v>
      </c>
      <c r="AQ8" s="112" t="s">
        <v>94</v>
      </c>
      <c r="AR8" s="99"/>
      <c r="AS8" s="100">
        <v>7000</v>
      </c>
      <c r="AT8" s="100"/>
      <c r="AU8" s="128">
        <f t="shared" si="5"/>
        <v>7000</v>
      </c>
      <c r="AV8" s="131"/>
      <c r="AW8" s="112">
        <v>1</v>
      </c>
      <c r="AX8" s="115" t="s">
        <v>22</v>
      </c>
      <c r="AY8" s="112" t="s">
        <v>94</v>
      </c>
      <c r="AZ8" s="99"/>
      <c r="BA8" s="100">
        <v>7000</v>
      </c>
      <c r="BB8" s="100"/>
      <c r="BC8" s="100">
        <f t="shared" si="6"/>
        <v>7000</v>
      </c>
      <c r="BE8" s="99">
        <v>1</v>
      </c>
      <c r="BF8" s="115" t="s">
        <v>22</v>
      </c>
      <c r="BG8" s="112" t="s">
        <v>115</v>
      </c>
      <c r="BH8" s="99"/>
      <c r="BI8" s="100">
        <v>7000</v>
      </c>
      <c r="BJ8" s="100"/>
      <c r="BK8" s="100">
        <f t="shared" si="7"/>
        <v>7000</v>
      </c>
      <c r="BM8" s="99">
        <v>1</v>
      </c>
      <c r="BN8" s="115" t="s">
        <v>22</v>
      </c>
      <c r="BO8" s="112" t="s">
        <v>94</v>
      </c>
      <c r="BP8" s="99"/>
      <c r="BQ8" s="100">
        <v>7000</v>
      </c>
      <c r="BR8" s="100"/>
      <c r="BS8" s="100">
        <f t="shared" si="8"/>
        <v>7000</v>
      </c>
      <c r="BU8" s="99">
        <v>1</v>
      </c>
      <c r="BV8" s="115" t="s">
        <v>22</v>
      </c>
      <c r="BW8" s="112" t="s">
        <v>94</v>
      </c>
      <c r="BX8" s="99"/>
      <c r="BY8" s="100">
        <v>7000</v>
      </c>
      <c r="BZ8" s="100"/>
      <c r="CA8" s="100">
        <f t="shared" si="9"/>
        <v>7000</v>
      </c>
      <c r="CC8" s="99">
        <v>1</v>
      </c>
      <c r="CD8" s="115" t="s">
        <v>22</v>
      </c>
      <c r="CE8" s="112" t="s">
        <v>94</v>
      </c>
      <c r="CF8" s="99"/>
      <c r="CG8" s="100">
        <v>7000</v>
      </c>
      <c r="CH8" s="100"/>
      <c r="CI8" s="100">
        <f t="shared" si="10"/>
        <v>7000</v>
      </c>
      <c r="CK8" s="99">
        <v>1</v>
      </c>
      <c r="CL8" s="115" t="s">
        <v>22</v>
      </c>
      <c r="CM8" s="112" t="s">
        <v>94</v>
      </c>
      <c r="CN8" s="99"/>
      <c r="CO8" s="100">
        <v>7000</v>
      </c>
      <c r="CP8" s="100"/>
      <c r="CQ8" s="100">
        <f t="shared" si="11"/>
        <v>7000</v>
      </c>
    </row>
    <row r="9" spans="1:95" ht="16.5" customHeight="1">
      <c r="A9" s="99">
        <v>1</v>
      </c>
      <c r="B9" s="115" t="s">
        <v>95</v>
      </c>
      <c r="C9" s="112"/>
      <c r="D9" s="99"/>
      <c r="E9" s="100"/>
      <c r="F9" s="100"/>
      <c r="G9" s="100">
        <f t="shared" si="0"/>
        <v>0</v>
      </c>
      <c r="I9" s="99">
        <v>1</v>
      </c>
      <c r="J9" s="115" t="s">
        <v>95</v>
      </c>
      <c r="K9" s="112"/>
      <c r="L9" s="99"/>
      <c r="M9" s="100"/>
      <c r="N9" s="100"/>
      <c r="O9" s="100">
        <f t="shared" si="1"/>
        <v>0</v>
      </c>
      <c r="Q9" s="99">
        <v>1</v>
      </c>
      <c r="R9" s="115" t="s">
        <v>95</v>
      </c>
      <c r="S9" s="112"/>
      <c r="T9" s="99"/>
      <c r="U9" s="100"/>
      <c r="V9" s="100"/>
      <c r="W9" s="100">
        <f t="shared" si="2"/>
        <v>0</v>
      </c>
      <c r="Y9" s="99">
        <v>1</v>
      </c>
      <c r="Z9" s="115" t="s">
        <v>95</v>
      </c>
      <c r="AA9" s="112"/>
      <c r="AB9" s="99"/>
      <c r="AC9" s="100"/>
      <c r="AD9" s="100"/>
      <c r="AE9" s="100">
        <f t="shared" si="3"/>
        <v>0</v>
      </c>
      <c r="AG9" s="99">
        <v>1</v>
      </c>
      <c r="AH9" s="115" t="s">
        <v>95</v>
      </c>
      <c r="AI9" s="112"/>
      <c r="AJ9" s="99"/>
      <c r="AK9" s="100"/>
      <c r="AL9" s="100"/>
      <c r="AM9" s="100">
        <f t="shared" si="4"/>
        <v>0</v>
      </c>
      <c r="AO9" s="99">
        <v>1</v>
      </c>
      <c r="AP9" s="115" t="s">
        <v>95</v>
      </c>
      <c r="AQ9" s="112"/>
      <c r="AR9" s="99"/>
      <c r="AS9" s="100"/>
      <c r="AT9" s="100"/>
      <c r="AU9" s="128">
        <f t="shared" si="5"/>
        <v>0</v>
      </c>
      <c r="AV9" s="131"/>
      <c r="AW9" s="112">
        <v>1</v>
      </c>
      <c r="AX9" s="115" t="s">
        <v>95</v>
      </c>
      <c r="AY9" s="112"/>
      <c r="AZ9" s="99"/>
      <c r="BA9" s="100"/>
      <c r="BB9" s="100"/>
      <c r="BC9" s="100">
        <f t="shared" si="6"/>
        <v>0</v>
      </c>
      <c r="BE9" s="99">
        <v>1</v>
      </c>
      <c r="BF9" s="115" t="s">
        <v>95</v>
      </c>
      <c r="BG9" s="112"/>
      <c r="BH9" s="99"/>
      <c r="BI9" s="100"/>
      <c r="BJ9" s="100"/>
      <c r="BK9" s="100">
        <f t="shared" si="7"/>
        <v>0</v>
      </c>
      <c r="BM9" s="99">
        <v>1</v>
      </c>
      <c r="BN9" s="115" t="s">
        <v>95</v>
      </c>
      <c r="BO9" s="112"/>
      <c r="BP9" s="99"/>
      <c r="BQ9" s="100"/>
      <c r="BR9" s="100"/>
      <c r="BS9" s="100">
        <f t="shared" si="8"/>
        <v>0</v>
      </c>
      <c r="BU9" s="99">
        <v>1</v>
      </c>
      <c r="BV9" s="115" t="s">
        <v>95</v>
      </c>
      <c r="BW9" s="112"/>
      <c r="BX9" s="99"/>
      <c r="BY9" s="100"/>
      <c r="BZ9" s="100"/>
      <c r="CA9" s="100">
        <f t="shared" si="9"/>
        <v>0</v>
      </c>
      <c r="CC9" s="99">
        <v>1</v>
      </c>
      <c r="CD9" s="115" t="s">
        <v>95</v>
      </c>
      <c r="CE9" s="112"/>
      <c r="CF9" s="99"/>
      <c r="CG9" s="100"/>
      <c r="CH9" s="100"/>
      <c r="CI9" s="100">
        <f t="shared" si="10"/>
        <v>0</v>
      </c>
      <c r="CK9" s="99">
        <v>1</v>
      </c>
      <c r="CL9" s="115" t="s">
        <v>95</v>
      </c>
      <c r="CM9" s="112"/>
      <c r="CN9" s="99"/>
      <c r="CO9" s="100"/>
      <c r="CP9" s="100"/>
      <c r="CQ9" s="100">
        <f t="shared" si="11"/>
        <v>0</v>
      </c>
    </row>
    <row r="10" spans="1:95" ht="27">
      <c r="A10" s="99">
        <v>1</v>
      </c>
      <c r="B10" s="115" t="s">
        <v>24</v>
      </c>
      <c r="C10" s="112" t="s">
        <v>96</v>
      </c>
      <c r="D10" s="99"/>
      <c r="E10" s="100">
        <v>12000</v>
      </c>
      <c r="F10" s="100"/>
      <c r="G10" s="100">
        <f t="shared" si="0"/>
        <v>12000</v>
      </c>
      <c r="I10" s="99">
        <v>1</v>
      </c>
      <c r="J10" s="115" t="s">
        <v>24</v>
      </c>
      <c r="K10" s="112" t="s">
        <v>96</v>
      </c>
      <c r="L10" s="99"/>
      <c r="M10" s="100">
        <v>12000</v>
      </c>
      <c r="N10" s="100"/>
      <c r="O10" s="100">
        <f t="shared" si="1"/>
        <v>12000</v>
      </c>
      <c r="Q10" s="99">
        <v>1</v>
      </c>
      <c r="R10" s="115" t="s">
        <v>24</v>
      </c>
      <c r="S10" s="112" t="s">
        <v>96</v>
      </c>
      <c r="T10" s="99"/>
      <c r="U10" s="100">
        <v>12000</v>
      </c>
      <c r="V10" s="100"/>
      <c r="W10" s="100">
        <f t="shared" si="2"/>
        <v>12000</v>
      </c>
      <c r="Y10" s="99">
        <v>1</v>
      </c>
      <c r="Z10" s="115" t="s">
        <v>24</v>
      </c>
      <c r="AA10" s="112" t="s">
        <v>96</v>
      </c>
      <c r="AB10" s="99"/>
      <c r="AC10" s="100">
        <v>12000</v>
      </c>
      <c r="AD10" s="100"/>
      <c r="AE10" s="100">
        <f t="shared" si="3"/>
        <v>12000</v>
      </c>
      <c r="AG10" s="99">
        <v>1</v>
      </c>
      <c r="AH10" s="115" t="s">
        <v>24</v>
      </c>
      <c r="AI10" s="112" t="s">
        <v>96</v>
      </c>
      <c r="AJ10" s="99"/>
      <c r="AK10" s="100">
        <v>12000</v>
      </c>
      <c r="AL10" s="100"/>
      <c r="AM10" s="100">
        <f t="shared" si="4"/>
        <v>12000</v>
      </c>
      <c r="AO10" s="99">
        <v>1</v>
      </c>
      <c r="AP10" s="115" t="s">
        <v>24</v>
      </c>
      <c r="AQ10" s="112" t="s">
        <v>96</v>
      </c>
      <c r="AR10" s="99"/>
      <c r="AS10" s="100">
        <v>12000</v>
      </c>
      <c r="AT10" s="100"/>
      <c r="AU10" s="128">
        <f t="shared" si="5"/>
        <v>12000</v>
      </c>
      <c r="AV10" s="131"/>
      <c r="AW10" s="112">
        <v>1</v>
      </c>
      <c r="AX10" s="115" t="s">
        <v>24</v>
      </c>
      <c r="AY10" s="112" t="s">
        <v>96</v>
      </c>
      <c r="AZ10" s="99"/>
      <c r="BA10" s="100">
        <v>12000</v>
      </c>
      <c r="BB10" s="100"/>
      <c r="BC10" s="100">
        <f t="shared" si="6"/>
        <v>12000</v>
      </c>
      <c r="BE10" s="99">
        <v>1</v>
      </c>
      <c r="BF10" s="115" t="s">
        <v>24</v>
      </c>
      <c r="BG10" s="114" t="s">
        <v>117</v>
      </c>
      <c r="BH10" s="99"/>
      <c r="BI10" s="100">
        <v>12000</v>
      </c>
      <c r="BJ10" s="100"/>
      <c r="BK10" s="100">
        <f t="shared" si="7"/>
        <v>12000</v>
      </c>
      <c r="BM10" s="99">
        <v>1</v>
      </c>
      <c r="BN10" s="115" t="s">
        <v>24</v>
      </c>
      <c r="BO10" s="112" t="s">
        <v>96</v>
      </c>
      <c r="BP10" s="99"/>
      <c r="BQ10" s="100">
        <v>12000</v>
      </c>
      <c r="BR10" s="100"/>
      <c r="BS10" s="100">
        <f t="shared" si="8"/>
        <v>12000</v>
      </c>
      <c r="BU10" s="99">
        <v>1</v>
      </c>
      <c r="BV10" s="115" t="s">
        <v>24</v>
      </c>
      <c r="BW10" s="112" t="s">
        <v>96</v>
      </c>
      <c r="BX10" s="99"/>
      <c r="BY10" s="100">
        <v>12000</v>
      </c>
      <c r="BZ10" s="100"/>
      <c r="CA10" s="100">
        <f t="shared" si="9"/>
        <v>12000</v>
      </c>
      <c r="CC10" s="99">
        <v>1</v>
      </c>
      <c r="CD10" s="115" t="s">
        <v>24</v>
      </c>
      <c r="CE10" s="112" t="s">
        <v>96</v>
      </c>
      <c r="CF10" s="99"/>
      <c r="CG10" s="100">
        <v>12000</v>
      </c>
      <c r="CH10" s="100"/>
      <c r="CI10" s="100">
        <f t="shared" si="10"/>
        <v>12000</v>
      </c>
      <c r="CK10" s="99">
        <v>1</v>
      </c>
      <c r="CL10" s="115" t="s">
        <v>24</v>
      </c>
      <c r="CM10" s="112" t="s">
        <v>96</v>
      </c>
      <c r="CN10" s="99"/>
      <c r="CO10" s="100">
        <v>12000</v>
      </c>
      <c r="CP10" s="100"/>
      <c r="CQ10" s="100">
        <f t="shared" si="11"/>
        <v>12000</v>
      </c>
    </row>
    <row r="11" spans="1:95" ht="27">
      <c r="A11" s="113">
        <v>1</v>
      </c>
      <c r="B11" s="115" t="s">
        <v>26</v>
      </c>
      <c r="C11" s="112" t="s">
        <v>97</v>
      </c>
      <c r="D11" s="99"/>
      <c r="E11" s="100">
        <v>6000</v>
      </c>
      <c r="F11" s="100"/>
      <c r="G11" s="100">
        <f t="shared" si="0"/>
        <v>6000</v>
      </c>
      <c r="I11" s="113">
        <v>1</v>
      </c>
      <c r="J11" s="115" t="s">
        <v>26</v>
      </c>
      <c r="K11" s="112" t="s">
        <v>97</v>
      </c>
      <c r="L11" s="99"/>
      <c r="M11" s="100">
        <v>6000</v>
      </c>
      <c r="N11" s="100"/>
      <c r="O11" s="100">
        <f t="shared" si="1"/>
        <v>6000</v>
      </c>
      <c r="Q11" s="113">
        <v>1</v>
      </c>
      <c r="R11" s="115" t="s">
        <v>26</v>
      </c>
      <c r="S11" s="112" t="s">
        <v>97</v>
      </c>
      <c r="T11" s="99"/>
      <c r="U11" s="100">
        <v>6000</v>
      </c>
      <c r="V11" s="100"/>
      <c r="W11" s="100">
        <f t="shared" si="2"/>
        <v>6000</v>
      </c>
      <c r="Y11" s="113">
        <v>1</v>
      </c>
      <c r="Z11" s="115" t="s">
        <v>26</v>
      </c>
      <c r="AA11" s="112" t="s">
        <v>97</v>
      </c>
      <c r="AB11" s="99"/>
      <c r="AC11" s="100">
        <v>6000</v>
      </c>
      <c r="AD11" s="100"/>
      <c r="AE11" s="100">
        <f t="shared" si="3"/>
        <v>6000</v>
      </c>
      <c r="AG11" s="113">
        <v>1</v>
      </c>
      <c r="AH11" s="115" t="s">
        <v>26</v>
      </c>
      <c r="AI11" s="112" t="s">
        <v>97</v>
      </c>
      <c r="AJ11" s="99"/>
      <c r="AK11" s="100">
        <v>6000</v>
      </c>
      <c r="AL11" s="100"/>
      <c r="AM11" s="100">
        <f t="shared" si="4"/>
        <v>6000</v>
      </c>
      <c r="AO11" s="113">
        <v>1</v>
      </c>
      <c r="AP11" s="115" t="s">
        <v>26</v>
      </c>
      <c r="AQ11" s="112" t="s">
        <v>97</v>
      </c>
      <c r="AR11" s="99"/>
      <c r="AS11" s="100">
        <v>6000</v>
      </c>
      <c r="AT11" s="100"/>
      <c r="AU11" s="128">
        <f t="shared" si="5"/>
        <v>6000</v>
      </c>
      <c r="AV11" s="131"/>
      <c r="AW11" s="129">
        <v>1</v>
      </c>
      <c r="AX11" s="115" t="s">
        <v>26</v>
      </c>
      <c r="AY11" s="112" t="s">
        <v>97</v>
      </c>
      <c r="AZ11" s="99"/>
      <c r="BA11" s="100">
        <v>6000</v>
      </c>
      <c r="BB11" s="100"/>
      <c r="BC11" s="100">
        <f t="shared" si="6"/>
        <v>6000</v>
      </c>
      <c r="BE11" s="113">
        <v>1</v>
      </c>
      <c r="BF11" s="115" t="s">
        <v>26</v>
      </c>
      <c r="BG11" s="114" t="s">
        <v>118</v>
      </c>
      <c r="BH11" s="99"/>
      <c r="BI11" s="100">
        <v>6000</v>
      </c>
      <c r="BJ11" s="100"/>
      <c r="BK11" s="100">
        <f t="shared" si="7"/>
        <v>6000</v>
      </c>
      <c r="BM11" s="113">
        <v>1</v>
      </c>
      <c r="BN11" s="115" t="s">
        <v>26</v>
      </c>
      <c r="BO11" s="112" t="s">
        <v>97</v>
      </c>
      <c r="BP11" s="99"/>
      <c r="BQ11" s="100">
        <v>6000</v>
      </c>
      <c r="BR11" s="100"/>
      <c r="BS11" s="100">
        <f t="shared" si="8"/>
        <v>6000</v>
      </c>
      <c r="BU11" s="113">
        <v>1</v>
      </c>
      <c r="BV11" s="115" t="s">
        <v>26</v>
      </c>
      <c r="BW11" s="112" t="s">
        <v>97</v>
      </c>
      <c r="BX11" s="99"/>
      <c r="BY11" s="100">
        <v>6000</v>
      </c>
      <c r="BZ11" s="100"/>
      <c r="CA11" s="100">
        <f t="shared" si="9"/>
        <v>6000</v>
      </c>
      <c r="CC11" s="113">
        <v>1</v>
      </c>
      <c r="CD11" s="115" t="s">
        <v>26</v>
      </c>
      <c r="CE11" s="112" t="s">
        <v>97</v>
      </c>
      <c r="CF11" s="99"/>
      <c r="CG11" s="100">
        <v>6000</v>
      </c>
      <c r="CH11" s="100"/>
      <c r="CI11" s="100">
        <f t="shared" si="10"/>
        <v>6000</v>
      </c>
      <c r="CK11" s="113">
        <v>1</v>
      </c>
      <c r="CL11" s="115" t="s">
        <v>26</v>
      </c>
      <c r="CM11" s="112" t="s">
        <v>97</v>
      </c>
      <c r="CN11" s="99"/>
      <c r="CO11" s="100">
        <v>6000</v>
      </c>
      <c r="CP11" s="100"/>
      <c r="CQ11" s="100">
        <f t="shared" si="11"/>
        <v>6000</v>
      </c>
    </row>
    <row r="12" spans="1:95" ht="16.5" customHeight="1">
      <c r="A12" s="99">
        <v>5</v>
      </c>
      <c r="B12" s="115" t="s">
        <v>98</v>
      </c>
      <c r="C12" s="112"/>
      <c r="D12" s="99"/>
      <c r="E12" s="100"/>
      <c r="F12" s="100"/>
      <c r="G12" s="100">
        <f t="shared" si="0"/>
        <v>0</v>
      </c>
      <c r="I12" s="99">
        <v>5</v>
      </c>
      <c r="J12" s="115" t="s">
        <v>98</v>
      </c>
      <c r="K12" s="112"/>
      <c r="L12" s="99"/>
      <c r="M12" s="100"/>
      <c r="N12" s="100"/>
      <c r="O12" s="100">
        <f t="shared" si="1"/>
        <v>0</v>
      </c>
      <c r="Q12" s="99">
        <v>5</v>
      </c>
      <c r="R12" s="115" t="s">
        <v>98</v>
      </c>
      <c r="S12" s="112"/>
      <c r="T12" s="99"/>
      <c r="U12" s="100"/>
      <c r="V12" s="100"/>
      <c r="W12" s="100">
        <f t="shared" si="2"/>
        <v>0</v>
      </c>
      <c r="Y12" s="99">
        <v>5</v>
      </c>
      <c r="Z12" s="115" t="s">
        <v>98</v>
      </c>
      <c r="AA12" s="112"/>
      <c r="AB12" s="99"/>
      <c r="AC12" s="100"/>
      <c r="AD12" s="100"/>
      <c r="AE12" s="100">
        <f t="shared" si="3"/>
        <v>0</v>
      </c>
      <c r="AG12" s="99">
        <v>5</v>
      </c>
      <c r="AH12" s="115" t="s">
        <v>98</v>
      </c>
      <c r="AI12" s="112"/>
      <c r="AJ12" s="99"/>
      <c r="AK12" s="100"/>
      <c r="AL12" s="100"/>
      <c r="AM12" s="100">
        <f t="shared" si="4"/>
        <v>0</v>
      </c>
      <c r="AO12" s="99">
        <v>5</v>
      </c>
      <c r="AP12" s="115" t="s">
        <v>98</v>
      </c>
      <c r="AQ12" s="112"/>
      <c r="AR12" s="99"/>
      <c r="AS12" s="100"/>
      <c r="AT12" s="100"/>
      <c r="AU12" s="128">
        <f t="shared" si="5"/>
        <v>0</v>
      </c>
      <c r="AV12" s="131"/>
      <c r="AW12" s="112">
        <v>5</v>
      </c>
      <c r="AX12" s="115" t="s">
        <v>98</v>
      </c>
      <c r="AY12" s="112"/>
      <c r="AZ12" s="99"/>
      <c r="BA12" s="100"/>
      <c r="BB12" s="100"/>
      <c r="BC12" s="100">
        <f t="shared" si="6"/>
        <v>0</v>
      </c>
      <c r="BE12" s="99">
        <v>5</v>
      </c>
      <c r="BF12" s="115" t="s">
        <v>98</v>
      </c>
      <c r="BG12" s="112"/>
      <c r="BH12" s="99"/>
      <c r="BI12" s="100"/>
      <c r="BJ12" s="100"/>
      <c r="BK12" s="100">
        <f t="shared" si="7"/>
        <v>0</v>
      </c>
      <c r="BM12" s="99">
        <v>5</v>
      </c>
      <c r="BN12" s="115" t="s">
        <v>98</v>
      </c>
      <c r="BO12" s="112"/>
      <c r="BP12" s="99"/>
      <c r="BQ12" s="100"/>
      <c r="BR12" s="100"/>
      <c r="BS12" s="100">
        <f t="shared" si="8"/>
        <v>0</v>
      </c>
      <c r="BU12" s="99">
        <v>5</v>
      </c>
      <c r="BV12" s="115" t="s">
        <v>98</v>
      </c>
      <c r="BW12" s="112"/>
      <c r="BX12" s="99"/>
      <c r="BY12" s="100"/>
      <c r="BZ12" s="100"/>
      <c r="CA12" s="100">
        <f t="shared" si="9"/>
        <v>0</v>
      </c>
      <c r="CC12" s="99">
        <v>5</v>
      </c>
      <c r="CD12" s="115" t="s">
        <v>98</v>
      </c>
      <c r="CE12" s="112"/>
      <c r="CF12" s="99"/>
      <c r="CG12" s="100"/>
      <c r="CH12" s="100"/>
      <c r="CI12" s="100">
        <f t="shared" si="10"/>
        <v>0</v>
      </c>
      <c r="CK12" s="99">
        <v>5</v>
      </c>
      <c r="CL12" s="115" t="s">
        <v>98</v>
      </c>
      <c r="CM12" s="112"/>
      <c r="CN12" s="99"/>
      <c r="CO12" s="100"/>
      <c r="CP12" s="100"/>
      <c r="CQ12" s="100">
        <f t="shared" si="11"/>
        <v>0</v>
      </c>
    </row>
    <row r="13" spans="1:95" ht="16.5" customHeight="1">
      <c r="A13" s="99">
        <v>5</v>
      </c>
      <c r="B13" s="115" t="s">
        <v>28</v>
      </c>
      <c r="C13" s="112"/>
      <c r="D13" s="99"/>
      <c r="E13" s="100"/>
      <c r="F13" s="100"/>
      <c r="G13" s="100">
        <f t="shared" si="0"/>
        <v>0</v>
      </c>
      <c r="I13" s="99">
        <v>5</v>
      </c>
      <c r="J13" s="115" t="s">
        <v>28</v>
      </c>
      <c r="K13" s="112"/>
      <c r="L13" s="99"/>
      <c r="M13" s="100"/>
      <c r="N13" s="100"/>
      <c r="O13" s="100">
        <f t="shared" si="1"/>
        <v>0</v>
      </c>
      <c r="Q13" s="99">
        <v>5</v>
      </c>
      <c r="R13" s="115" t="s">
        <v>28</v>
      </c>
      <c r="S13" s="112"/>
      <c r="T13" s="99"/>
      <c r="U13" s="100"/>
      <c r="V13" s="100"/>
      <c r="W13" s="100">
        <f t="shared" si="2"/>
        <v>0</v>
      </c>
      <c r="Y13" s="99">
        <v>5</v>
      </c>
      <c r="Z13" s="115" t="s">
        <v>28</v>
      </c>
      <c r="AA13" s="112"/>
      <c r="AB13" s="99"/>
      <c r="AC13" s="100"/>
      <c r="AD13" s="100"/>
      <c r="AE13" s="100">
        <f t="shared" si="3"/>
        <v>0</v>
      </c>
      <c r="AG13" s="99">
        <v>5</v>
      </c>
      <c r="AH13" s="115" t="s">
        <v>28</v>
      </c>
      <c r="AI13" s="112"/>
      <c r="AJ13" s="99"/>
      <c r="AK13" s="100"/>
      <c r="AL13" s="100"/>
      <c r="AM13" s="100">
        <f t="shared" si="4"/>
        <v>0</v>
      </c>
      <c r="AO13" s="99">
        <v>5</v>
      </c>
      <c r="AP13" s="115" t="s">
        <v>28</v>
      </c>
      <c r="AQ13" s="112"/>
      <c r="AR13" s="99"/>
      <c r="AS13" s="100"/>
      <c r="AT13" s="100"/>
      <c r="AU13" s="128">
        <f t="shared" si="5"/>
        <v>0</v>
      </c>
      <c r="AV13" s="131"/>
      <c r="AW13" s="112">
        <v>5</v>
      </c>
      <c r="AX13" s="115" t="s">
        <v>28</v>
      </c>
      <c r="AY13" s="112"/>
      <c r="AZ13" s="99"/>
      <c r="BA13" s="100"/>
      <c r="BB13" s="100"/>
      <c r="BC13" s="100">
        <f t="shared" si="6"/>
        <v>0</v>
      </c>
      <c r="BE13" s="99">
        <v>5</v>
      </c>
      <c r="BF13" s="115" t="s">
        <v>28</v>
      </c>
      <c r="BG13" s="112"/>
      <c r="BH13" s="99"/>
      <c r="BI13" s="100"/>
      <c r="BJ13" s="100"/>
      <c r="BK13" s="100">
        <f t="shared" si="7"/>
        <v>0</v>
      </c>
      <c r="BM13" s="99">
        <v>5</v>
      </c>
      <c r="BN13" s="115" t="s">
        <v>28</v>
      </c>
      <c r="BO13" s="112"/>
      <c r="BP13" s="99"/>
      <c r="BQ13" s="100"/>
      <c r="BR13" s="100"/>
      <c r="BS13" s="100">
        <f t="shared" si="8"/>
        <v>0</v>
      </c>
      <c r="BU13" s="99">
        <v>5</v>
      </c>
      <c r="BV13" s="115" t="s">
        <v>28</v>
      </c>
      <c r="BW13" s="112"/>
      <c r="BX13" s="99"/>
      <c r="BY13" s="100"/>
      <c r="BZ13" s="100"/>
      <c r="CA13" s="100">
        <f t="shared" si="9"/>
        <v>0</v>
      </c>
      <c r="CC13" s="99">
        <v>5</v>
      </c>
      <c r="CD13" s="115" t="s">
        <v>28</v>
      </c>
      <c r="CE13" s="112"/>
      <c r="CF13" s="99"/>
      <c r="CG13" s="100"/>
      <c r="CH13" s="100"/>
      <c r="CI13" s="100">
        <f t="shared" si="10"/>
        <v>0</v>
      </c>
      <c r="CK13" s="99">
        <v>5</v>
      </c>
      <c r="CL13" s="115" t="s">
        <v>28</v>
      </c>
      <c r="CM13" s="112"/>
      <c r="CN13" s="99"/>
      <c r="CO13" s="100"/>
      <c r="CP13" s="100"/>
      <c r="CQ13" s="100">
        <f t="shared" si="11"/>
        <v>0</v>
      </c>
    </row>
    <row r="14" spans="1:95" ht="16.5" customHeight="1">
      <c r="A14" s="99">
        <v>2</v>
      </c>
      <c r="B14" s="115" t="s">
        <v>71</v>
      </c>
      <c r="C14" s="112"/>
      <c r="D14" s="99"/>
      <c r="E14" s="100"/>
      <c r="F14" s="100"/>
      <c r="G14" s="100">
        <f t="shared" si="0"/>
        <v>0</v>
      </c>
      <c r="I14" s="99">
        <v>2</v>
      </c>
      <c r="J14" s="115" t="s">
        <v>71</v>
      </c>
      <c r="K14" s="112"/>
      <c r="L14" s="99"/>
      <c r="M14" s="100"/>
      <c r="N14" s="100"/>
      <c r="O14" s="100">
        <f t="shared" si="1"/>
        <v>0</v>
      </c>
      <c r="Q14" s="99">
        <v>2</v>
      </c>
      <c r="R14" s="115" t="s">
        <v>71</v>
      </c>
      <c r="S14" s="112"/>
      <c r="T14" s="99"/>
      <c r="U14" s="100"/>
      <c r="V14" s="100"/>
      <c r="W14" s="100">
        <f t="shared" si="2"/>
        <v>0</v>
      </c>
      <c r="Y14" s="99">
        <v>2</v>
      </c>
      <c r="Z14" s="115" t="s">
        <v>71</v>
      </c>
      <c r="AA14" s="112"/>
      <c r="AB14" s="99"/>
      <c r="AC14" s="100"/>
      <c r="AD14" s="100"/>
      <c r="AE14" s="100">
        <f t="shared" si="3"/>
        <v>0</v>
      </c>
      <c r="AG14" s="99">
        <v>2</v>
      </c>
      <c r="AH14" s="115" t="s">
        <v>71</v>
      </c>
      <c r="AI14" s="112"/>
      <c r="AJ14" s="99"/>
      <c r="AK14" s="100"/>
      <c r="AL14" s="100"/>
      <c r="AM14" s="100">
        <f t="shared" si="4"/>
        <v>0</v>
      </c>
      <c r="AO14" s="99">
        <v>2</v>
      </c>
      <c r="AP14" s="115" t="s">
        <v>71</v>
      </c>
      <c r="AQ14" s="112"/>
      <c r="AR14" s="99"/>
      <c r="AS14" s="100"/>
      <c r="AT14" s="100"/>
      <c r="AU14" s="128">
        <f t="shared" si="5"/>
        <v>0</v>
      </c>
      <c r="AV14" s="131"/>
      <c r="AW14" s="112">
        <v>2</v>
      </c>
      <c r="AX14" s="115" t="s">
        <v>71</v>
      </c>
      <c r="AY14" s="112"/>
      <c r="AZ14" s="99"/>
      <c r="BA14" s="100"/>
      <c r="BB14" s="100"/>
      <c r="BC14" s="100">
        <f t="shared" si="6"/>
        <v>0</v>
      </c>
      <c r="BE14" s="99">
        <v>2</v>
      </c>
      <c r="BF14" s="115" t="s">
        <v>71</v>
      </c>
      <c r="BG14" s="112"/>
      <c r="BH14" s="99"/>
      <c r="BI14" s="100"/>
      <c r="BJ14" s="100"/>
      <c r="BK14" s="100">
        <f t="shared" si="7"/>
        <v>0</v>
      </c>
      <c r="BM14" s="99">
        <v>2</v>
      </c>
      <c r="BN14" s="115" t="s">
        <v>71</v>
      </c>
      <c r="BO14" s="112"/>
      <c r="BP14" s="99"/>
      <c r="BQ14" s="100"/>
      <c r="BR14" s="100"/>
      <c r="BS14" s="100">
        <f t="shared" si="8"/>
        <v>0</v>
      </c>
      <c r="BU14" s="99">
        <v>2</v>
      </c>
      <c r="BV14" s="115" t="s">
        <v>71</v>
      </c>
      <c r="BW14" s="112"/>
      <c r="BX14" s="99"/>
      <c r="BY14" s="100"/>
      <c r="BZ14" s="100"/>
      <c r="CA14" s="100">
        <f t="shared" si="9"/>
        <v>0</v>
      </c>
      <c r="CC14" s="99">
        <v>2</v>
      </c>
      <c r="CD14" s="115" t="s">
        <v>71</v>
      </c>
      <c r="CE14" s="112"/>
      <c r="CF14" s="99"/>
      <c r="CG14" s="100"/>
      <c r="CH14" s="100"/>
      <c r="CI14" s="100">
        <f t="shared" si="10"/>
        <v>0</v>
      </c>
      <c r="CK14" s="99">
        <v>2</v>
      </c>
      <c r="CL14" s="115" t="s">
        <v>71</v>
      </c>
      <c r="CM14" s="112"/>
      <c r="CN14" s="99"/>
      <c r="CO14" s="100"/>
      <c r="CP14" s="100"/>
      <c r="CQ14" s="100">
        <f t="shared" si="11"/>
        <v>0</v>
      </c>
    </row>
    <row r="15" spans="1:95" ht="16.5" customHeight="1">
      <c r="A15" s="99">
        <v>4</v>
      </c>
      <c r="B15" s="115" t="s">
        <v>29</v>
      </c>
      <c r="C15" s="112"/>
      <c r="D15" s="99"/>
      <c r="E15" s="100"/>
      <c r="F15" s="100"/>
      <c r="G15" s="100">
        <f t="shared" si="0"/>
        <v>0</v>
      </c>
      <c r="I15" s="99">
        <v>4</v>
      </c>
      <c r="J15" s="115" t="s">
        <v>29</v>
      </c>
      <c r="K15" s="112"/>
      <c r="L15" s="99"/>
      <c r="M15" s="100"/>
      <c r="N15" s="100"/>
      <c r="O15" s="100">
        <f t="shared" si="1"/>
        <v>0</v>
      </c>
      <c r="Q15" s="99">
        <v>4</v>
      </c>
      <c r="R15" s="115" t="s">
        <v>29</v>
      </c>
      <c r="S15" s="112"/>
      <c r="T15" s="99"/>
      <c r="U15" s="100"/>
      <c r="V15" s="100"/>
      <c r="W15" s="100">
        <f t="shared" si="2"/>
        <v>0</v>
      </c>
      <c r="Y15" s="99">
        <v>4</v>
      </c>
      <c r="Z15" s="115" t="s">
        <v>29</v>
      </c>
      <c r="AA15" s="112"/>
      <c r="AB15" s="99"/>
      <c r="AC15" s="100"/>
      <c r="AD15" s="100"/>
      <c r="AE15" s="100">
        <f t="shared" si="3"/>
        <v>0</v>
      </c>
      <c r="AG15" s="99">
        <v>4</v>
      </c>
      <c r="AH15" s="115" t="s">
        <v>29</v>
      </c>
      <c r="AI15" s="112"/>
      <c r="AJ15" s="99"/>
      <c r="AK15" s="100"/>
      <c r="AL15" s="100"/>
      <c r="AM15" s="100">
        <f t="shared" si="4"/>
        <v>0</v>
      </c>
      <c r="AO15" s="99">
        <v>4</v>
      </c>
      <c r="AP15" s="115" t="s">
        <v>29</v>
      </c>
      <c r="AQ15" s="112"/>
      <c r="AR15" s="99"/>
      <c r="AS15" s="100"/>
      <c r="AT15" s="100"/>
      <c r="AU15" s="128">
        <f t="shared" si="5"/>
        <v>0</v>
      </c>
      <c r="AV15" s="131"/>
      <c r="AW15" s="112">
        <v>4</v>
      </c>
      <c r="AX15" s="115" t="s">
        <v>29</v>
      </c>
      <c r="AY15" s="112"/>
      <c r="AZ15" s="99"/>
      <c r="BA15" s="100"/>
      <c r="BB15" s="100"/>
      <c r="BC15" s="100">
        <f t="shared" si="6"/>
        <v>0</v>
      </c>
      <c r="BE15" s="99">
        <v>4</v>
      </c>
      <c r="BF15" s="115" t="s">
        <v>29</v>
      </c>
      <c r="BG15" s="112"/>
      <c r="BH15" s="99"/>
      <c r="BI15" s="100"/>
      <c r="BJ15" s="100"/>
      <c r="BK15" s="100">
        <f t="shared" si="7"/>
        <v>0</v>
      </c>
      <c r="BM15" s="99">
        <v>4</v>
      </c>
      <c r="BN15" s="115" t="s">
        <v>29</v>
      </c>
      <c r="BO15" s="112"/>
      <c r="BP15" s="99"/>
      <c r="BQ15" s="100"/>
      <c r="BR15" s="100"/>
      <c r="BS15" s="100">
        <f t="shared" si="8"/>
        <v>0</v>
      </c>
      <c r="BU15" s="99">
        <v>4</v>
      </c>
      <c r="BV15" s="115" t="s">
        <v>29</v>
      </c>
      <c r="BW15" s="112"/>
      <c r="BX15" s="99"/>
      <c r="BY15" s="100"/>
      <c r="BZ15" s="100"/>
      <c r="CA15" s="100">
        <f t="shared" si="9"/>
        <v>0</v>
      </c>
      <c r="CC15" s="99">
        <v>4</v>
      </c>
      <c r="CD15" s="115" t="s">
        <v>29</v>
      </c>
      <c r="CE15" s="112"/>
      <c r="CF15" s="99"/>
      <c r="CG15" s="100"/>
      <c r="CH15" s="100"/>
      <c r="CI15" s="100">
        <f t="shared" si="10"/>
        <v>0</v>
      </c>
      <c r="CK15" s="99">
        <v>4</v>
      </c>
      <c r="CL15" s="115" t="s">
        <v>29</v>
      </c>
      <c r="CM15" s="112"/>
      <c r="CN15" s="99"/>
      <c r="CO15" s="100"/>
      <c r="CP15" s="100"/>
      <c r="CQ15" s="100">
        <f t="shared" si="11"/>
        <v>0</v>
      </c>
    </row>
    <row r="16" spans="1:95" ht="27">
      <c r="A16" s="99">
        <v>3</v>
      </c>
      <c r="B16" s="115" t="s">
        <v>72</v>
      </c>
      <c r="C16" s="112" t="s">
        <v>99</v>
      </c>
      <c r="D16" s="99"/>
      <c r="E16" s="100"/>
      <c r="F16" s="100">
        <v>30000</v>
      </c>
      <c r="G16" s="100">
        <f t="shared" si="0"/>
        <v>30000</v>
      </c>
      <c r="I16" s="99">
        <v>3</v>
      </c>
      <c r="J16" s="115" t="s">
        <v>72</v>
      </c>
      <c r="K16" s="112" t="s">
        <v>99</v>
      </c>
      <c r="L16" s="99"/>
      <c r="M16" s="100"/>
      <c r="N16" s="100">
        <v>30000</v>
      </c>
      <c r="O16" s="100">
        <f t="shared" si="1"/>
        <v>30000</v>
      </c>
      <c r="Q16" s="99">
        <v>3</v>
      </c>
      <c r="R16" s="115" t="s">
        <v>72</v>
      </c>
      <c r="S16" s="112" t="s">
        <v>99</v>
      </c>
      <c r="T16" s="99"/>
      <c r="U16" s="100"/>
      <c r="V16" s="100">
        <v>30000</v>
      </c>
      <c r="W16" s="100">
        <f t="shared" si="2"/>
        <v>30000</v>
      </c>
      <c r="Y16" s="99">
        <v>3</v>
      </c>
      <c r="Z16" s="115" t="s">
        <v>72</v>
      </c>
      <c r="AA16" s="112" t="s">
        <v>99</v>
      </c>
      <c r="AB16" s="99"/>
      <c r="AC16" s="100"/>
      <c r="AD16" s="100">
        <v>30000</v>
      </c>
      <c r="AE16" s="100">
        <f t="shared" si="3"/>
        <v>30000</v>
      </c>
      <c r="AG16" s="99">
        <v>3</v>
      </c>
      <c r="AH16" s="115" t="s">
        <v>72</v>
      </c>
      <c r="AI16" s="112" t="s">
        <v>99</v>
      </c>
      <c r="AJ16" s="99"/>
      <c r="AK16" s="100"/>
      <c r="AL16" s="100">
        <v>30000</v>
      </c>
      <c r="AM16" s="100">
        <f t="shared" si="4"/>
        <v>30000</v>
      </c>
      <c r="AO16" s="99">
        <v>3</v>
      </c>
      <c r="AP16" s="115" t="s">
        <v>72</v>
      </c>
      <c r="AQ16" s="112" t="s">
        <v>99</v>
      </c>
      <c r="AR16" s="99"/>
      <c r="AS16" s="100"/>
      <c r="AT16" s="100">
        <v>30000</v>
      </c>
      <c r="AU16" s="128">
        <f t="shared" si="5"/>
        <v>30000</v>
      </c>
      <c r="AV16" s="131"/>
      <c r="AW16" s="112">
        <v>3</v>
      </c>
      <c r="AX16" s="115" t="s">
        <v>72</v>
      </c>
      <c r="AY16" s="112" t="s">
        <v>99</v>
      </c>
      <c r="AZ16" s="99"/>
      <c r="BA16" s="100"/>
      <c r="BB16" s="100">
        <v>30000</v>
      </c>
      <c r="BC16" s="100">
        <f t="shared" si="6"/>
        <v>30000</v>
      </c>
      <c r="BE16" s="99">
        <v>3</v>
      </c>
      <c r="BF16" s="115" t="s">
        <v>72</v>
      </c>
      <c r="BG16" s="114" t="s">
        <v>119</v>
      </c>
      <c r="BH16" s="99"/>
      <c r="BI16" s="100"/>
      <c r="BJ16" s="100">
        <v>30000</v>
      </c>
      <c r="BK16" s="100">
        <f t="shared" si="7"/>
        <v>30000</v>
      </c>
      <c r="BM16" s="99">
        <v>3</v>
      </c>
      <c r="BN16" s="115" t="s">
        <v>72</v>
      </c>
      <c r="BO16" s="112" t="s">
        <v>99</v>
      </c>
      <c r="BP16" s="99"/>
      <c r="BQ16" s="100"/>
      <c r="BR16" s="100">
        <v>30000</v>
      </c>
      <c r="BS16" s="100">
        <f t="shared" si="8"/>
        <v>30000</v>
      </c>
      <c r="BU16" s="99">
        <v>3</v>
      </c>
      <c r="BV16" s="115" t="s">
        <v>72</v>
      </c>
      <c r="BW16" s="112" t="s">
        <v>99</v>
      </c>
      <c r="BX16" s="99"/>
      <c r="BY16" s="100"/>
      <c r="BZ16" s="100">
        <v>30000</v>
      </c>
      <c r="CA16" s="100">
        <f t="shared" si="9"/>
        <v>30000</v>
      </c>
      <c r="CC16" s="99">
        <v>3</v>
      </c>
      <c r="CD16" s="115" t="s">
        <v>72</v>
      </c>
      <c r="CE16" s="112" t="s">
        <v>99</v>
      </c>
      <c r="CF16" s="99"/>
      <c r="CG16" s="100"/>
      <c r="CH16" s="100">
        <v>30000</v>
      </c>
      <c r="CI16" s="100">
        <f t="shared" si="10"/>
        <v>30000</v>
      </c>
      <c r="CK16" s="99">
        <v>3</v>
      </c>
      <c r="CL16" s="115" t="s">
        <v>72</v>
      </c>
      <c r="CM16" s="112" t="s">
        <v>99</v>
      </c>
      <c r="CN16" s="99"/>
      <c r="CO16" s="100"/>
      <c r="CP16" s="100">
        <v>30000</v>
      </c>
      <c r="CQ16" s="100">
        <f t="shared" si="11"/>
        <v>30000</v>
      </c>
    </row>
    <row r="17" spans="1:95" ht="16.5" customHeight="1">
      <c r="A17" s="99">
        <v>1</v>
      </c>
      <c r="B17" s="115" t="s">
        <v>100</v>
      </c>
      <c r="C17" s="112" t="s">
        <v>101</v>
      </c>
      <c r="D17" s="99" t="s">
        <v>102</v>
      </c>
      <c r="E17" s="100"/>
      <c r="F17" s="100">
        <v>10000</v>
      </c>
      <c r="G17" s="100">
        <f t="shared" si="0"/>
        <v>10000</v>
      </c>
      <c r="I17" s="99">
        <v>1</v>
      </c>
      <c r="J17" s="115" t="s">
        <v>100</v>
      </c>
      <c r="K17" s="112" t="s">
        <v>101</v>
      </c>
      <c r="L17" s="99" t="s">
        <v>102</v>
      </c>
      <c r="M17" s="100"/>
      <c r="N17" s="100">
        <v>10000</v>
      </c>
      <c r="O17" s="100">
        <f t="shared" si="1"/>
        <v>10000</v>
      </c>
      <c r="Q17" s="99">
        <v>1</v>
      </c>
      <c r="R17" s="115" t="s">
        <v>100</v>
      </c>
      <c r="S17" s="112" t="s">
        <v>101</v>
      </c>
      <c r="T17" s="99" t="s">
        <v>102</v>
      </c>
      <c r="U17" s="100"/>
      <c r="V17" s="100">
        <v>10000</v>
      </c>
      <c r="W17" s="100">
        <f t="shared" si="2"/>
        <v>10000</v>
      </c>
      <c r="Y17" s="99">
        <v>1</v>
      </c>
      <c r="Z17" s="115" t="s">
        <v>100</v>
      </c>
      <c r="AA17" s="112" t="s">
        <v>101</v>
      </c>
      <c r="AB17" s="99" t="s">
        <v>102</v>
      </c>
      <c r="AC17" s="100"/>
      <c r="AD17" s="100">
        <v>10000</v>
      </c>
      <c r="AE17" s="100">
        <f t="shared" si="3"/>
        <v>10000</v>
      </c>
      <c r="AG17" s="99">
        <v>1</v>
      </c>
      <c r="AH17" s="115" t="s">
        <v>100</v>
      </c>
      <c r="AI17" s="112" t="s">
        <v>101</v>
      </c>
      <c r="AJ17" s="99" t="s">
        <v>102</v>
      </c>
      <c r="AK17" s="100"/>
      <c r="AL17" s="100">
        <v>10000</v>
      </c>
      <c r="AM17" s="100">
        <f t="shared" si="4"/>
        <v>10000</v>
      </c>
      <c r="AO17" s="99">
        <v>1</v>
      </c>
      <c r="AP17" s="115" t="s">
        <v>100</v>
      </c>
      <c r="AQ17" s="112" t="s">
        <v>101</v>
      </c>
      <c r="AR17" s="99" t="s">
        <v>102</v>
      </c>
      <c r="AS17" s="100"/>
      <c r="AT17" s="100">
        <v>10000</v>
      </c>
      <c r="AU17" s="128">
        <f t="shared" si="5"/>
        <v>10000</v>
      </c>
      <c r="AV17" s="131"/>
      <c r="AW17" s="112">
        <v>1</v>
      </c>
      <c r="AX17" s="115" t="s">
        <v>100</v>
      </c>
      <c r="AY17" s="112" t="s">
        <v>101</v>
      </c>
      <c r="AZ17" s="99" t="s">
        <v>102</v>
      </c>
      <c r="BA17" s="100"/>
      <c r="BB17" s="100">
        <v>10000</v>
      </c>
      <c r="BC17" s="100">
        <f t="shared" si="6"/>
        <v>10000</v>
      </c>
      <c r="BE17" s="99">
        <v>1</v>
      </c>
      <c r="BF17" s="115" t="s">
        <v>100</v>
      </c>
      <c r="BG17" s="112" t="s">
        <v>101</v>
      </c>
      <c r="BH17" s="99" t="s">
        <v>102</v>
      </c>
      <c r="BI17" s="100"/>
      <c r="BJ17" s="100">
        <v>10000</v>
      </c>
      <c r="BK17" s="100">
        <f t="shared" si="7"/>
        <v>10000</v>
      </c>
      <c r="BM17" s="99">
        <v>1</v>
      </c>
      <c r="BN17" s="115" t="s">
        <v>100</v>
      </c>
      <c r="BO17" s="112" t="s">
        <v>101</v>
      </c>
      <c r="BP17" s="99" t="s">
        <v>102</v>
      </c>
      <c r="BQ17" s="100"/>
      <c r="BR17" s="100">
        <v>10000</v>
      </c>
      <c r="BS17" s="100">
        <f t="shared" si="8"/>
        <v>10000</v>
      </c>
      <c r="BU17" s="99">
        <v>1</v>
      </c>
      <c r="BV17" s="115" t="s">
        <v>100</v>
      </c>
      <c r="BW17" s="112" t="s">
        <v>101</v>
      </c>
      <c r="BX17" s="99" t="s">
        <v>102</v>
      </c>
      <c r="BY17" s="100"/>
      <c r="BZ17" s="100">
        <v>10000</v>
      </c>
      <c r="CA17" s="100">
        <f t="shared" si="9"/>
        <v>10000</v>
      </c>
      <c r="CC17" s="99">
        <v>1</v>
      </c>
      <c r="CD17" s="115" t="s">
        <v>100</v>
      </c>
      <c r="CE17" s="112" t="s">
        <v>101</v>
      </c>
      <c r="CF17" s="99" t="s">
        <v>102</v>
      </c>
      <c r="CG17" s="100"/>
      <c r="CH17" s="100">
        <v>10000</v>
      </c>
      <c r="CI17" s="100">
        <f t="shared" si="10"/>
        <v>10000</v>
      </c>
      <c r="CK17" s="99">
        <v>1</v>
      </c>
      <c r="CL17" s="115" t="s">
        <v>100</v>
      </c>
      <c r="CM17" s="112" t="s">
        <v>101</v>
      </c>
      <c r="CN17" s="99" t="s">
        <v>102</v>
      </c>
      <c r="CO17" s="100"/>
      <c r="CP17" s="100">
        <v>10000</v>
      </c>
      <c r="CQ17" s="100">
        <f t="shared" si="11"/>
        <v>10000</v>
      </c>
    </row>
    <row r="18" spans="1:95" ht="16.5" customHeight="1">
      <c r="A18" s="99">
        <v>2</v>
      </c>
      <c r="B18" s="116" t="s">
        <v>30</v>
      </c>
      <c r="C18" s="112"/>
      <c r="D18" s="99"/>
      <c r="E18" s="100"/>
      <c r="F18" s="100"/>
      <c r="G18" s="100">
        <f t="shared" si="0"/>
        <v>0</v>
      </c>
      <c r="I18" s="99">
        <v>2</v>
      </c>
      <c r="J18" s="116" t="s">
        <v>30</v>
      </c>
      <c r="K18" s="112"/>
      <c r="L18" s="99"/>
      <c r="M18" s="100"/>
      <c r="N18" s="100"/>
      <c r="O18" s="100">
        <f t="shared" si="1"/>
        <v>0</v>
      </c>
      <c r="Q18" s="99">
        <v>2</v>
      </c>
      <c r="R18" s="116" t="s">
        <v>30</v>
      </c>
      <c r="S18" s="112"/>
      <c r="T18" s="99"/>
      <c r="U18" s="100"/>
      <c r="V18" s="100"/>
      <c r="W18" s="100">
        <f t="shared" si="2"/>
        <v>0</v>
      </c>
      <c r="Y18" s="99">
        <v>2</v>
      </c>
      <c r="Z18" s="116" t="s">
        <v>30</v>
      </c>
      <c r="AA18" s="112"/>
      <c r="AB18" s="99"/>
      <c r="AC18" s="100"/>
      <c r="AD18" s="100"/>
      <c r="AE18" s="100">
        <f t="shared" si="3"/>
        <v>0</v>
      </c>
      <c r="AG18" s="99">
        <v>2</v>
      </c>
      <c r="AH18" s="116" t="s">
        <v>30</v>
      </c>
      <c r="AI18" s="112"/>
      <c r="AJ18" s="99"/>
      <c r="AK18" s="100"/>
      <c r="AL18" s="100"/>
      <c r="AM18" s="100">
        <f t="shared" si="4"/>
        <v>0</v>
      </c>
      <c r="AO18" s="99">
        <v>2</v>
      </c>
      <c r="AP18" s="116" t="s">
        <v>30</v>
      </c>
      <c r="AQ18" s="112"/>
      <c r="AR18" s="99"/>
      <c r="AS18" s="100"/>
      <c r="AT18" s="100"/>
      <c r="AU18" s="128">
        <f t="shared" si="5"/>
        <v>0</v>
      </c>
      <c r="AV18" s="131"/>
      <c r="AW18" s="112">
        <v>2</v>
      </c>
      <c r="AX18" s="116" t="s">
        <v>30</v>
      </c>
      <c r="AY18" s="112"/>
      <c r="AZ18" s="99"/>
      <c r="BA18" s="100"/>
      <c r="BB18" s="100"/>
      <c r="BC18" s="100">
        <f t="shared" si="6"/>
        <v>0</v>
      </c>
      <c r="BE18" s="99">
        <v>2</v>
      </c>
      <c r="BF18" s="116" t="s">
        <v>30</v>
      </c>
      <c r="BG18" s="112"/>
      <c r="BH18" s="99"/>
      <c r="BI18" s="100"/>
      <c r="BJ18" s="100"/>
      <c r="BK18" s="100">
        <f t="shared" si="7"/>
        <v>0</v>
      </c>
      <c r="BM18" s="99">
        <v>2</v>
      </c>
      <c r="BN18" s="116" t="s">
        <v>30</v>
      </c>
      <c r="BO18" s="112"/>
      <c r="BP18" s="99"/>
      <c r="BQ18" s="100"/>
      <c r="BR18" s="100"/>
      <c r="BS18" s="100">
        <f t="shared" si="8"/>
        <v>0</v>
      </c>
      <c r="BU18" s="99">
        <v>2</v>
      </c>
      <c r="BV18" s="116" t="s">
        <v>30</v>
      </c>
      <c r="BW18" s="112"/>
      <c r="BX18" s="99"/>
      <c r="BY18" s="100"/>
      <c r="BZ18" s="100"/>
      <c r="CA18" s="100">
        <f t="shared" si="9"/>
        <v>0</v>
      </c>
      <c r="CC18" s="99">
        <v>2</v>
      </c>
      <c r="CD18" s="116" t="s">
        <v>30</v>
      </c>
      <c r="CE18" s="112"/>
      <c r="CF18" s="99"/>
      <c r="CG18" s="100"/>
      <c r="CH18" s="100"/>
      <c r="CI18" s="100">
        <f t="shared" si="10"/>
        <v>0</v>
      </c>
      <c r="CK18" s="99">
        <v>2</v>
      </c>
      <c r="CL18" s="116" t="s">
        <v>30</v>
      </c>
      <c r="CM18" s="112"/>
      <c r="CN18" s="99"/>
      <c r="CO18" s="100"/>
      <c r="CP18" s="100"/>
      <c r="CQ18" s="100">
        <f t="shared" si="11"/>
        <v>0</v>
      </c>
    </row>
    <row r="19" spans="1:95" ht="16.5" customHeight="1">
      <c r="A19" s="99">
        <v>2</v>
      </c>
      <c r="B19" s="116" t="s">
        <v>31</v>
      </c>
      <c r="C19" s="112"/>
      <c r="D19" s="99"/>
      <c r="E19" s="100"/>
      <c r="F19" s="100"/>
      <c r="G19" s="100">
        <f t="shared" si="0"/>
        <v>0</v>
      </c>
      <c r="I19" s="99">
        <v>2</v>
      </c>
      <c r="J19" s="116" t="s">
        <v>31</v>
      </c>
      <c r="K19" s="112"/>
      <c r="L19" s="99"/>
      <c r="M19" s="100"/>
      <c r="N19" s="100"/>
      <c r="O19" s="100">
        <f t="shared" si="1"/>
        <v>0</v>
      </c>
      <c r="Q19" s="99">
        <v>2</v>
      </c>
      <c r="R19" s="116" t="s">
        <v>31</v>
      </c>
      <c r="S19" s="112"/>
      <c r="T19" s="99"/>
      <c r="U19" s="100"/>
      <c r="V19" s="100"/>
      <c r="W19" s="100">
        <f t="shared" si="2"/>
        <v>0</v>
      </c>
      <c r="Y19" s="99">
        <v>2</v>
      </c>
      <c r="Z19" s="116" t="s">
        <v>31</v>
      </c>
      <c r="AA19" s="112"/>
      <c r="AB19" s="99"/>
      <c r="AC19" s="100"/>
      <c r="AD19" s="100"/>
      <c r="AE19" s="100">
        <f t="shared" si="3"/>
        <v>0</v>
      </c>
      <c r="AG19" s="99">
        <v>2</v>
      </c>
      <c r="AH19" s="116" t="s">
        <v>31</v>
      </c>
      <c r="AI19" s="112"/>
      <c r="AJ19" s="99"/>
      <c r="AK19" s="100"/>
      <c r="AL19" s="100"/>
      <c r="AM19" s="100">
        <f t="shared" si="4"/>
        <v>0</v>
      </c>
      <c r="AO19" s="99">
        <v>2</v>
      </c>
      <c r="AP19" s="116" t="s">
        <v>31</v>
      </c>
      <c r="AQ19" s="112"/>
      <c r="AR19" s="99"/>
      <c r="AS19" s="100"/>
      <c r="AT19" s="100"/>
      <c r="AU19" s="128">
        <f t="shared" si="5"/>
        <v>0</v>
      </c>
      <c r="AV19" s="131"/>
      <c r="AW19" s="112">
        <v>2</v>
      </c>
      <c r="AX19" s="116" t="s">
        <v>31</v>
      </c>
      <c r="AY19" s="112"/>
      <c r="AZ19" s="99"/>
      <c r="BA19" s="100"/>
      <c r="BB19" s="100"/>
      <c r="BC19" s="100">
        <f t="shared" si="6"/>
        <v>0</v>
      </c>
      <c r="BE19" s="99">
        <v>2</v>
      </c>
      <c r="BF19" s="116" t="s">
        <v>31</v>
      </c>
      <c r="BG19" s="112"/>
      <c r="BH19" s="99"/>
      <c r="BI19" s="100"/>
      <c r="BJ19" s="100"/>
      <c r="BK19" s="100">
        <f t="shared" si="7"/>
        <v>0</v>
      </c>
      <c r="BM19" s="99">
        <v>2</v>
      </c>
      <c r="BN19" s="116" t="s">
        <v>31</v>
      </c>
      <c r="BO19" s="112"/>
      <c r="BP19" s="99"/>
      <c r="BQ19" s="100"/>
      <c r="BR19" s="100"/>
      <c r="BS19" s="100">
        <f t="shared" si="8"/>
        <v>0</v>
      </c>
      <c r="BU19" s="99">
        <v>2</v>
      </c>
      <c r="BV19" s="116" t="s">
        <v>31</v>
      </c>
      <c r="BW19" s="112"/>
      <c r="BX19" s="99"/>
      <c r="BY19" s="100"/>
      <c r="BZ19" s="100"/>
      <c r="CA19" s="100">
        <f t="shared" si="9"/>
        <v>0</v>
      </c>
      <c r="CC19" s="99">
        <v>2</v>
      </c>
      <c r="CD19" s="116" t="s">
        <v>31</v>
      </c>
      <c r="CE19" s="112"/>
      <c r="CF19" s="99"/>
      <c r="CG19" s="100"/>
      <c r="CH19" s="100"/>
      <c r="CI19" s="100">
        <f t="shared" si="10"/>
        <v>0</v>
      </c>
      <c r="CK19" s="99">
        <v>2</v>
      </c>
      <c r="CL19" s="116" t="s">
        <v>31</v>
      </c>
      <c r="CM19" s="112"/>
      <c r="CN19" s="99"/>
      <c r="CO19" s="100"/>
      <c r="CP19" s="100"/>
      <c r="CQ19" s="100">
        <f t="shared" si="11"/>
        <v>0</v>
      </c>
    </row>
    <row r="20" spans="1:95" ht="16.5" customHeight="1">
      <c r="C20" s="99" t="s">
        <v>103</v>
      </c>
      <c r="D20" s="105"/>
      <c r="E20" s="102">
        <f>SUM(E2:E19)</f>
        <v>121200</v>
      </c>
      <c r="F20" s="102">
        <f>SUM(F2:F19)</f>
        <v>163000</v>
      </c>
      <c r="G20" s="100">
        <f t="shared" si="0"/>
        <v>284200</v>
      </c>
      <c r="K20" s="99" t="s">
        <v>103</v>
      </c>
      <c r="L20" s="105"/>
      <c r="M20" s="102">
        <f>SUM(M2:M19)</f>
        <v>120200</v>
      </c>
      <c r="N20" s="102">
        <f>SUM(N2:N19)</f>
        <v>160000</v>
      </c>
      <c r="O20" s="100">
        <f t="shared" si="1"/>
        <v>280200</v>
      </c>
      <c r="S20" s="99" t="s">
        <v>103</v>
      </c>
      <c r="T20" s="105"/>
      <c r="U20" s="102">
        <f>SUM(U2:U19)</f>
        <v>119200</v>
      </c>
      <c r="V20" s="102">
        <f>SUM(V2:V19)</f>
        <v>156000</v>
      </c>
      <c r="W20" s="100">
        <f t="shared" si="2"/>
        <v>275200</v>
      </c>
      <c r="AA20" s="99" t="s">
        <v>103</v>
      </c>
      <c r="AB20" s="105"/>
      <c r="AC20" s="102">
        <f>SUM(AC2:AC19)</f>
        <v>118000</v>
      </c>
      <c r="AD20" s="102">
        <f>SUM(AD2:AD19)</f>
        <v>151000</v>
      </c>
      <c r="AE20" s="100">
        <f t="shared" si="3"/>
        <v>269000</v>
      </c>
      <c r="AI20" s="99" t="s">
        <v>103</v>
      </c>
      <c r="AJ20" s="105"/>
      <c r="AK20" s="102">
        <f>SUM(AK2:AK19)</f>
        <v>117200</v>
      </c>
      <c r="AL20" s="102">
        <f>SUM(AL2:AL19)</f>
        <v>136000</v>
      </c>
      <c r="AM20" s="100">
        <f t="shared" si="4"/>
        <v>253200</v>
      </c>
      <c r="AQ20" s="99" t="s">
        <v>103</v>
      </c>
      <c r="AR20" s="105"/>
      <c r="AS20" s="102">
        <f>SUM(AS2:AS19)</f>
        <v>116200</v>
      </c>
      <c r="AT20" s="102">
        <f>SUM(AT2:AT19)</f>
        <v>163000</v>
      </c>
      <c r="AU20" s="128">
        <f t="shared" si="5"/>
        <v>279200</v>
      </c>
      <c r="AV20" s="131"/>
      <c r="AY20" s="99" t="s">
        <v>103</v>
      </c>
      <c r="AZ20" s="105"/>
      <c r="BA20" s="102">
        <f>SUM(BA2:BA19)</f>
        <v>122200</v>
      </c>
      <c r="BB20" s="102">
        <f>SUM(BB2:BB19)</f>
        <v>163000</v>
      </c>
      <c r="BC20" s="100">
        <f t="shared" si="6"/>
        <v>285200</v>
      </c>
      <c r="BG20" s="99" t="s">
        <v>103</v>
      </c>
      <c r="BH20" s="105"/>
      <c r="BI20" s="102">
        <f>SUM(BI2:BI19)</f>
        <v>130200</v>
      </c>
      <c r="BJ20" s="102">
        <f>SUM(BJ2:BJ19)</f>
        <v>160000</v>
      </c>
      <c r="BK20" s="100">
        <f t="shared" si="7"/>
        <v>290200</v>
      </c>
      <c r="BO20" s="99" t="s">
        <v>103</v>
      </c>
      <c r="BP20" s="105"/>
      <c r="BQ20" s="102">
        <f>SUM(BQ2:BQ19)</f>
        <v>125200</v>
      </c>
      <c r="BR20" s="102">
        <f>SUM(BR2:BR19)</f>
        <v>156000</v>
      </c>
      <c r="BS20" s="100">
        <f t="shared" si="8"/>
        <v>281200</v>
      </c>
      <c r="BW20" s="99" t="s">
        <v>103</v>
      </c>
      <c r="BX20" s="105"/>
      <c r="BY20" s="102">
        <f>SUM(BY2:BY19)</f>
        <v>130000</v>
      </c>
      <c r="BZ20" s="102">
        <f>SUM(BZ2:BZ19)</f>
        <v>151000</v>
      </c>
      <c r="CA20" s="100">
        <f t="shared" si="9"/>
        <v>281000</v>
      </c>
      <c r="CE20" s="99" t="s">
        <v>103</v>
      </c>
      <c r="CF20" s="105"/>
      <c r="CG20" s="102">
        <f>SUM(CG2:CG19)</f>
        <v>120200</v>
      </c>
      <c r="CH20" s="102">
        <f>SUM(CH2:CH19)</f>
        <v>136000</v>
      </c>
      <c r="CI20" s="100">
        <f t="shared" si="10"/>
        <v>256200</v>
      </c>
      <c r="CM20" s="99" t="s">
        <v>103</v>
      </c>
      <c r="CN20" s="105"/>
      <c r="CO20" s="102">
        <f>SUM(CO2:CO19)</f>
        <v>122200</v>
      </c>
      <c r="CP20" s="102">
        <f>SUM(CP2:CP19)</f>
        <v>163000</v>
      </c>
      <c r="CQ20" s="100">
        <f t="shared" si="11"/>
        <v>285200</v>
      </c>
    </row>
    <row r="21" spans="1:95" ht="16.5" customHeight="1">
      <c r="B21" s="106"/>
      <c r="C21" s="99" t="s">
        <v>104</v>
      </c>
      <c r="D21" s="99">
        <v>10</v>
      </c>
      <c r="E21" s="99">
        <v>6</v>
      </c>
      <c r="F21" s="99">
        <v>4</v>
      </c>
      <c r="G21" s="100">
        <f t="shared" si="0"/>
        <v>10</v>
      </c>
      <c r="J21" s="106"/>
      <c r="K21" s="99" t="s">
        <v>104</v>
      </c>
      <c r="L21" s="99">
        <v>10</v>
      </c>
      <c r="M21" s="99">
        <v>6</v>
      </c>
      <c r="N21" s="99">
        <v>4</v>
      </c>
      <c r="O21" s="100">
        <f t="shared" si="1"/>
        <v>10</v>
      </c>
      <c r="R21" s="106"/>
      <c r="S21" s="99" t="s">
        <v>104</v>
      </c>
      <c r="T21" s="99">
        <v>10</v>
      </c>
      <c r="U21" s="99">
        <v>6</v>
      </c>
      <c r="V21" s="99">
        <v>4</v>
      </c>
      <c r="W21" s="100">
        <f t="shared" si="2"/>
        <v>10</v>
      </c>
      <c r="Z21" s="106"/>
      <c r="AA21" s="99" t="s">
        <v>104</v>
      </c>
      <c r="AB21" s="99">
        <v>10</v>
      </c>
      <c r="AC21" s="99">
        <v>6</v>
      </c>
      <c r="AD21" s="99">
        <v>4</v>
      </c>
      <c r="AE21" s="100">
        <f t="shared" si="3"/>
        <v>10</v>
      </c>
      <c r="AH21" s="106"/>
      <c r="AI21" s="99" t="s">
        <v>104</v>
      </c>
      <c r="AJ21" s="99">
        <v>10</v>
      </c>
      <c r="AK21" s="99">
        <v>6</v>
      </c>
      <c r="AL21" s="99">
        <v>4</v>
      </c>
      <c r="AM21" s="100">
        <f t="shared" si="4"/>
        <v>10</v>
      </c>
      <c r="AP21" s="106"/>
      <c r="AQ21" s="99" t="s">
        <v>104</v>
      </c>
      <c r="AR21" s="99">
        <v>10</v>
      </c>
      <c r="AS21" s="99">
        <v>6</v>
      </c>
      <c r="AT21" s="99">
        <v>4</v>
      </c>
      <c r="AU21" s="128">
        <f t="shared" si="5"/>
        <v>10</v>
      </c>
      <c r="AV21" s="131"/>
      <c r="AX21" s="106"/>
      <c r="AY21" s="99" t="s">
        <v>104</v>
      </c>
      <c r="AZ21" s="99">
        <v>10</v>
      </c>
      <c r="BA21" s="99">
        <v>6</v>
      </c>
      <c r="BB21" s="99">
        <v>4</v>
      </c>
      <c r="BC21" s="100">
        <f t="shared" si="6"/>
        <v>10</v>
      </c>
      <c r="BF21" s="106"/>
      <c r="BG21" s="99" t="s">
        <v>104</v>
      </c>
      <c r="BH21" s="99">
        <v>10</v>
      </c>
      <c r="BI21" s="99">
        <v>6</v>
      </c>
      <c r="BJ21" s="99">
        <v>4</v>
      </c>
      <c r="BK21" s="100">
        <f t="shared" si="7"/>
        <v>10</v>
      </c>
      <c r="BN21" s="106"/>
      <c r="BO21" s="99" t="s">
        <v>104</v>
      </c>
      <c r="BP21" s="99">
        <v>10</v>
      </c>
      <c r="BQ21" s="99">
        <v>6</v>
      </c>
      <c r="BR21" s="99">
        <v>4</v>
      </c>
      <c r="BS21" s="100">
        <f t="shared" si="8"/>
        <v>10</v>
      </c>
      <c r="BV21" s="106"/>
      <c r="BW21" s="99" t="s">
        <v>104</v>
      </c>
      <c r="BX21" s="99">
        <v>10</v>
      </c>
      <c r="BY21" s="99">
        <v>6</v>
      </c>
      <c r="BZ21" s="99">
        <v>4</v>
      </c>
      <c r="CA21" s="100">
        <f t="shared" si="9"/>
        <v>10</v>
      </c>
      <c r="CD21" s="106"/>
      <c r="CE21" s="99" t="s">
        <v>104</v>
      </c>
      <c r="CF21" s="99">
        <v>10</v>
      </c>
      <c r="CG21" s="99">
        <v>6</v>
      </c>
      <c r="CH21" s="99">
        <v>4</v>
      </c>
      <c r="CI21" s="100">
        <f t="shared" si="10"/>
        <v>10</v>
      </c>
      <c r="CL21" s="106"/>
      <c r="CM21" s="99" t="s">
        <v>104</v>
      </c>
      <c r="CN21" s="99">
        <v>10</v>
      </c>
      <c r="CO21" s="99">
        <v>6</v>
      </c>
      <c r="CP21" s="99">
        <v>4</v>
      </c>
      <c r="CQ21" s="100">
        <f t="shared" si="11"/>
        <v>10</v>
      </c>
    </row>
    <row r="22" spans="1:95" ht="16.5" customHeight="1">
      <c r="C22" s="99" t="s">
        <v>105</v>
      </c>
      <c r="D22" s="99"/>
      <c r="E22" s="102">
        <f>G20*E21/D21</f>
        <v>170520</v>
      </c>
      <c r="F22" s="102">
        <f>G20*F21/D21</f>
        <v>113680</v>
      </c>
      <c r="G22" s="100">
        <f t="shared" si="0"/>
        <v>284200</v>
      </c>
      <c r="K22" s="99" t="s">
        <v>105</v>
      </c>
      <c r="L22" s="99"/>
      <c r="M22" s="102">
        <f>O20*M21/L21</f>
        <v>168120</v>
      </c>
      <c r="N22" s="102">
        <f>O20*N21/L21</f>
        <v>112080</v>
      </c>
      <c r="O22" s="100">
        <f t="shared" si="1"/>
        <v>280200</v>
      </c>
      <c r="S22" s="99" t="s">
        <v>105</v>
      </c>
      <c r="T22" s="99"/>
      <c r="U22" s="102">
        <f>W20*U21/T21</f>
        <v>165120</v>
      </c>
      <c r="V22" s="102">
        <f>W20*V21/T21</f>
        <v>110080</v>
      </c>
      <c r="W22" s="100">
        <f t="shared" si="2"/>
        <v>275200</v>
      </c>
      <c r="AA22" s="99" t="s">
        <v>105</v>
      </c>
      <c r="AB22" s="99"/>
      <c r="AC22" s="102">
        <f>AE20*AC21/AB21</f>
        <v>161400</v>
      </c>
      <c r="AD22" s="102">
        <f>AE20*AD21/AB21</f>
        <v>107600</v>
      </c>
      <c r="AE22" s="100">
        <f t="shared" si="3"/>
        <v>269000</v>
      </c>
      <c r="AI22" s="99" t="s">
        <v>105</v>
      </c>
      <c r="AJ22" s="99"/>
      <c r="AK22" s="102">
        <f>AM20*AK21/AJ21</f>
        <v>151920</v>
      </c>
      <c r="AL22" s="102">
        <f>AM20*AL21/AJ21</f>
        <v>101280</v>
      </c>
      <c r="AM22" s="100">
        <f t="shared" si="4"/>
        <v>253200</v>
      </c>
      <c r="AQ22" s="99" t="s">
        <v>105</v>
      </c>
      <c r="AR22" s="99"/>
      <c r="AS22" s="102">
        <f>AU20*AS21/AR21</f>
        <v>167520</v>
      </c>
      <c r="AT22" s="102">
        <f>AU20*AT21/AR21</f>
        <v>111680</v>
      </c>
      <c r="AU22" s="128">
        <f t="shared" si="5"/>
        <v>279200</v>
      </c>
      <c r="AV22" s="131"/>
      <c r="AY22" s="99" t="s">
        <v>105</v>
      </c>
      <c r="AZ22" s="99"/>
      <c r="BA22" s="102">
        <f>BC20*BA21/AZ21</f>
        <v>171120</v>
      </c>
      <c r="BB22" s="102">
        <f>BC20*BB21/AZ21</f>
        <v>114080</v>
      </c>
      <c r="BC22" s="100">
        <f t="shared" si="6"/>
        <v>285200</v>
      </c>
      <c r="BG22" s="99" t="s">
        <v>105</v>
      </c>
      <c r="BH22" s="99"/>
      <c r="BI22" s="102">
        <f>BK20*BI21/BH21</f>
        <v>174120</v>
      </c>
      <c r="BJ22" s="102">
        <f>BK20*BJ21/BH21</f>
        <v>116080</v>
      </c>
      <c r="BK22" s="100">
        <f t="shared" si="7"/>
        <v>290200</v>
      </c>
      <c r="BO22" s="99" t="s">
        <v>105</v>
      </c>
      <c r="BP22" s="99"/>
      <c r="BQ22" s="102">
        <f>BS20*BQ21/BP21</f>
        <v>168720</v>
      </c>
      <c r="BR22" s="102">
        <f>BS20*BR21/BP21</f>
        <v>112480</v>
      </c>
      <c r="BS22" s="100">
        <f t="shared" si="8"/>
        <v>281200</v>
      </c>
      <c r="BW22" s="99" t="s">
        <v>105</v>
      </c>
      <c r="BX22" s="99"/>
      <c r="BY22" s="102">
        <f>CA20*BY21/BX21</f>
        <v>168600</v>
      </c>
      <c r="BZ22" s="102">
        <f>CA20*BZ21/BX21</f>
        <v>112400</v>
      </c>
      <c r="CA22" s="100">
        <f t="shared" si="9"/>
        <v>281000</v>
      </c>
      <c r="CE22" s="99" t="s">
        <v>105</v>
      </c>
      <c r="CF22" s="99"/>
      <c r="CG22" s="102">
        <f>CI20*CG21/CF21</f>
        <v>153720</v>
      </c>
      <c r="CH22" s="102">
        <f>CI20*CH21/CF21</f>
        <v>102480</v>
      </c>
      <c r="CI22" s="100">
        <f t="shared" si="10"/>
        <v>256200</v>
      </c>
      <c r="CM22" s="99" t="s">
        <v>105</v>
      </c>
      <c r="CN22" s="99"/>
      <c r="CO22" s="102">
        <f>CQ20*CO21/CN21</f>
        <v>171120</v>
      </c>
      <c r="CP22" s="102">
        <f>CQ20*CP21/CN21</f>
        <v>114080</v>
      </c>
      <c r="CQ22" s="100">
        <f t="shared" si="11"/>
        <v>285200</v>
      </c>
    </row>
    <row r="23" spans="1:95" ht="16.5" customHeight="1">
      <c r="C23" s="99" t="s">
        <v>106</v>
      </c>
      <c r="D23" s="108"/>
      <c r="E23" s="102">
        <f>E20-E22</f>
        <v>-49320</v>
      </c>
      <c r="F23" s="102">
        <f>F20-F22</f>
        <v>49320</v>
      </c>
      <c r="G23" s="100">
        <f t="shared" si="0"/>
        <v>0</v>
      </c>
      <c r="K23" s="99" t="s">
        <v>106</v>
      </c>
      <c r="L23" s="108"/>
      <c r="M23" s="102">
        <f>M20-M22</f>
        <v>-47920</v>
      </c>
      <c r="N23" s="102">
        <f>N20-N22</f>
        <v>47920</v>
      </c>
      <c r="O23" s="100">
        <f t="shared" si="1"/>
        <v>0</v>
      </c>
      <c r="S23" s="99" t="s">
        <v>106</v>
      </c>
      <c r="T23" s="108"/>
      <c r="U23" s="102">
        <f>U20-U22</f>
        <v>-45920</v>
      </c>
      <c r="V23" s="102">
        <f>V20-V22</f>
        <v>45920</v>
      </c>
      <c r="W23" s="100">
        <f t="shared" si="2"/>
        <v>0</v>
      </c>
      <c r="AA23" s="99" t="s">
        <v>106</v>
      </c>
      <c r="AB23" s="108"/>
      <c r="AC23" s="102">
        <f>AC20-AC22</f>
        <v>-43400</v>
      </c>
      <c r="AD23" s="102">
        <f>AD20-AD22</f>
        <v>43400</v>
      </c>
      <c r="AE23" s="100">
        <f t="shared" si="3"/>
        <v>0</v>
      </c>
      <c r="AI23" s="99" t="s">
        <v>106</v>
      </c>
      <c r="AJ23" s="108"/>
      <c r="AK23" s="102">
        <f>AK20-AK22</f>
        <v>-34720</v>
      </c>
      <c r="AL23" s="102">
        <f>AL20-AL22</f>
        <v>34720</v>
      </c>
      <c r="AM23" s="100">
        <f t="shared" si="4"/>
        <v>0</v>
      </c>
      <c r="AQ23" s="99" t="s">
        <v>106</v>
      </c>
      <c r="AR23" s="108"/>
      <c r="AS23" s="102">
        <f>AS20-AS22</f>
        <v>-51320</v>
      </c>
      <c r="AT23" s="102">
        <f>AT20-AT22</f>
        <v>51320</v>
      </c>
      <c r="AU23" s="128">
        <f t="shared" si="5"/>
        <v>0</v>
      </c>
      <c r="AV23" s="131"/>
      <c r="AY23" s="99" t="s">
        <v>106</v>
      </c>
      <c r="AZ23" s="108"/>
      <c r="BA23" s="102">
        <f>BA20-BA22</f>
        <v>-48920</v>
      </c>
      <c r="BB23" s="102">
        <f>BB20-BB22</f>
        <v>48920</v>
      </c>
      <c r="BC23" s="100">
        <f t="shared" si="6"/>
        <v>0</v>
      </c>
      <c r="BG23" s="99" t="s">
        <v>106</v>
      </c>
      <c r="BH23" s="108"/>
      <c r="BI23" s="102">
        <f>BI20-BI22</f>
        <v>-43920</v>
      </c>
      <c r="BJ23" s="102">
        <f>BJ20-BJ22</f>
        <v>43920</v>
      </c>
      <c r="BK23" s="100">
        <f t="shared" si="7"/>
        <v>0</v>
      </c>
      <c r="BO23" s="99" t="s">
        <v>106</v>
      </c>
      <c r="BP23" s="108"/>
      <c r="BQ23" s="102">
        <f>BQ20-BQ22</f>
        <v>-43520</v>
      </c>
      <c r="BR23" s="102">
        <f>BR20-BR22</f>
        <v>43520</v>
      </c>
      <c r="BS23" s="100">
        <f t="shared" si="8"/>
        <v>0</v>
      </c>
      <c r="BW23" s="99" t="s">
        <v>106</v>
      </c>
      <c r="BX23" s="108"/>
      <c r="BY23" s="102">
        <f>BY20-BY22</f>
        <v>-38600</v>
      </c>
      <c r="BZ23" s="102">
        <f>BZ20-BZ22</f>
        <v>38600</v>
      </c>
      <c r="CA23" s="100">
        <f t="shared" si="9"/>
        <v>0</v>
      </c>
      <c r="CE23" s="99" t="s">
        <v>106</v>
      </c>
      <c r="CF23" s="108"/>
      <c r="CG23" s="102">
        <f>CG20-CG22</f>
        <v>-33520</v>
      </c>
      <c r="CH23" s="102">
        <f>CH20-CH22</f>
        <v>33520</v>
      </c>
      <c r="CI23" s="100">
        <f t="shared" si="10"/>
        <v>0</v>
      </c>
      <c r="CM23" s="99" t="s">
        <v>106</v>
      </c>
      <c r="CN23" s="108"/>
      <c r="CO23" s="102">
        <f>CO20-CO22</f>
        <v>-48920</v>
      </c>
      <c r="CP23" s="102">
        <f>CP20-CP22</f>
        <v>48920</v>
      </c>
      <c r="CQ23" s="100">
        <f t="shared" si="11"/>
        <v>0</v>
      </c>
    </row>
    <row r="24" spans="1:95" ht="16.5" customHeight="1">
      <c r="B24" s="106"/>
    </row>
    <row r="25" spans="1:95" ht="16.5" customHeight="1">
      <c r="A25" s="109"/>
    </row>
    <row r="26" spans="1:95" ht="16.5" customHeight="1"/>
    <row r="27" spans="1:95" ht="16.5" customHeight="1">
      <c r="G27" s="101"/>
    </row>
    <row r="28" spans="1:95" ht="16.5" customHeight="1">
      <c r="G28" s="101"/>
    </row>
    <row r="29" spans="1:95" ht="16.5" customHeight="1">
      <c r="G29" s="101"/>
    </row>
    <row r="30" spans="1:95" ht="16.5" customHeight="1">
      <c r="G30" s="101"/>
    </row>
    <row r="31" spans="1:95" ht="16.5" customHeight="1">
      <c r="A31" s="109"/>
    </row>
    <row r="32" spans="1:95" ht="16.5" customHeight="1"/>
    <row r="33" spans="1:2" ht="16.5" customHeight="1"/>
    <row r="34" spans="1:2" ht="16.5" customHeight="1"/>
    <row r="35" spans="1:2" ht="16.5" customHeight="1"/>
    <row r="36" spans="1:2" ht="16.5" customHeight="1"/>
    <row r="37" spans="1:2" ht="16.5" customHeight="1"/>
    <row r="38" spans="1:2" ht="16.5" customHeight="1"/>
    <row r="39" spans="1:2" ht="16.5" customHeight="1">
      <c r="A39" s="109"/>
    </row>
    <row r="40" spans="1:2" ht="16.5" customHeight="1"/>
    <row r="41" spans="1:2" ht="16.5" customHeight="1">
      <c r="A41" s="109"/>
    </row>
    <row r="42" spans="1:2" ht="16.5" customHeight="1">
      <c r="A42" s="109"/>
    </row>
    <row r="43" spans="1:2" ht="16.5" customHeight="1"/>
    <row r="44" spans="1:2" ht="16.5" customHeight="1"/>
    <row r="45" spans="1:2" ht="16.5" customHeight="1"/>
    <row r="46" spans="1:2" ht="16.5" customHeight="1">
      <c r="B46" s="106"/>
    </row>
    <row r="47" spans="1:2" ht="16.5" customHeight="1">
      <c r="A47" s="109"/>
      <c r="B47" s="106"/>
    </row>
    <row r="48" spans="1:2" ht="16.5" customHeight="1">
      <c r="A48" s="109"/>
    </row>
    <row r="49" spans="1:2" ht="16.5" customHeight="1">
      <c r="A49" s="109"/>
    </row>
    <row r="50" spans="1:2" ht="16.5" customHeight="1">
      <c r="A50" s="109"/>
    </row>
    <row r="51" spans="1:2" ht="16.5" customHeight="1">
      <c r="A51" s="109"/>
      <c r="B51" s="106"/>
    </row>
    <row r="52" spans="1:2" ht="16.5" customHeight="1">
      <c r="A52" s="109"/>
    </row>
    <row r="53" spans="1:2" ht="16.5" customHeight="1">
      <c r="A53" s="109"/>
    </row>
    <row r="54" spans="1:2" ht="16.5" customHeight="1">
      <c r="A54" s="109"/>
    </row>
    <row r="55" spans="1:2" ht="16.5" customHeight="1"/>
    <row r="56" spans="1:2" ht="16.5" customHeight="1"/>
    <row r="57" spans="1:2" ht="16.5" customHeight="1"/>
    <row r="58" spans="1:2" ht="16.5" customHeight="1"/>
    <row r="59" spans="1:2" ht="16.5" customHeight="1"/>
    <row r="60" spans="1:2" ht="16.5" customHeight="1"/>
    <row r="61" spans="1:2" ht="16.5" customHeight="1"/>
    <row r="62" spans="1:2" ht="16.5" customHeight="1"/>
    <row r="63" spans="1:2" ht="16.5" customHeight="1">
      <c r="A63" s="109"/>
    </row>
    <row r="64" spans="1:2" ht="16.5" customHeight="1">
      <c r="A64" s="109"/>
    </row>
    <row r="65" spans="1:2" ht="16.5" customHeight="1">
      <c r="A65" s="109"/>
    </row>
    <row r="66" spans="1:2" ht="16.5" customHeight="1"/>
    <row r="67" spans="1:2" ht="16.5" customHeight="1"/>
    <row r="68" spans="1:2" ht="16.5" customHeight="1">
      <c r="A68" s="109"/>
    </row>
    <row r="69" spans="1:2" ht="16.5" customHeight="1"/>
    <row r="70" spans="1:2" ht="16.5" customHeight="1">
      <c r="A70" s="109"/>
    </row>
    <row r="71" spans="1:2" ht="16.5" customHeight="1"/>
    <row r="72" spans="1:2" ht="16.5" customHeight="1"/>
    <row r="73" spans="1:2" ht="16.5" customHeight="1">
      <c r="B73" s="106"/>
    </row>
    <row r="74" spans="1:2" ht="16.5" customHeight="1"/>
    <row r="75" spans="1:2" ht="16.5" customHeight="1"/>
    <row r="76" spans="1:2" ht="16.5" customHeight="1"/>
    <row r="77" spans="1:2" ht="16.5" customHeight="1"/>
    <row r="78" spans="1:2" ht="16.5" customHeight="1"/>
    <row r="79" spans="1:2" ht="16.5" customHeight="1"/>
    <row r="80" spans="1:2" ht="16.5" customHeight="1"/>
    <row r="81" spans="2:2" ht="16.5" customHeight="1">
      <c r="B81" s="106"/>
    </row>
    <row r="82" spans="2:2" ht="16.5" customHeight="1"/>
    <row r="83" spans="2:2" ht="16.5" customHeight="1"/>
    <row r="84" spans="2:2" ht="16.5" customHeight="1"/>
    <row r="85" spans="2:2" ht="16.5" customHeight="1"/>
    <row r="86" spans="2:2" ht="16.5" customHeight="1"/>
    <row r="87" spans="2:2" ht="16.5" customHeight="1">
      <c r="B87" s="106"/>
    </row>
    <row r="88" spans="2:2" ht="16.5" customHeight="1"/>
    <row r="89" spans="2:2" ht="16.5" customHeight="1"/>
    <row r="90" spans="2:2" ht="16.5" customHeight="1"/>
    <row r="91" spans="2:2" ht="16.5" customHeight="1"/>
    <row r="92" spans="2:2" ht="16.5" customHeight="1"/>
    <row r="93" spans="2:2" ht="16.5" customHeight="1"/>
    <row r="94" spans="2:2" ht="16.5" customHeight="1"/>
    <row r="95" spans="2:2" ht="16.5" customHeight="1"/>
    <row r="96" spans="2:2" ht="16.5" customHeight="1"/>
    <row r="97" spans="1:1" ht="16.5" customHeight="1"/>
    <row r="98" spans="1:1" ht="16.5" customHeight="1">
      <c r="A98" s="109"/>
    </row>
    <row r="99" spans="1:1" ht="16.5" customHeight="1"/>
    <row r="100" spans="1:1" ht="16.5" customHeight="1"/>
    <row r="101" spans="1:1" ht="16.5" customHeight="1"/>
    <row r="102" spans="1:1" ht="16.5" customHeight="1"/>
    <row r="103" spans="1:1" ht="16.5" customHeight="1"/>
    <row r="104" spans="1:1" ht="16.5" customHeight="1"/>
    <row r="105" spans="1:1" ht="16.5" customHeight="1"/>
    <row r="106" spans="1:1" ht="16.5" customHeight="1"/>
    <row r="107" spans="1:1" ht="16.5" customHeight="1"/>
    <row r="108" spans="1:1" ht="16.5" customHeight="1"/>
    <row r="109" spans="1:1" ht="16.5" customHeight="1">
      <c r="A109" s="109"/>
    </row>
    <row r="110" spans="1:1" ht="16.5" customHeight="1">
      <c r="A110" s="109"/>
    </row>
    <row r="111" spans="1:1" ht="16.5" customHeight="1"/>
    <row r="112" spans="1:1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</sheetData>
  <phoneticPr fontId="26"/>
  <pageMargins left="0.78740157480314965" right="0.39370078740157483" top="0.78740157480314965" bottom="0.39370078740157483" header="0.51181102362204722" footer="0.51181102362204722"/>
  <pageSetup paperSize="9" scale="10" fitToHeight="0" orientation="portrait" horizontalDpi="4294967293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00"/>
    <pageSetUpPr fitToPage="1"/>
  </sheetPr>
  <dimension ref="B1:W91"/>
  <sheetViews>
    <sheetView zoomScale="115" zoomScaleNormal="115" zoomScaleSheetLayoutView="100" workbookViewId="0">
      <selection activeCell="C3" sqref="C3"/>
    </sheetView>
  </sheetViews>
  <sheetFormatPr defaultRowHeight="11.25"/>
  <cols>
    <col min="1" max="1" width="1" style="1" customWidth="1"/>
    <col min="2" max="2" width="4" style="97" customWidth="1"/>
    <col min="3" max="3" width="13.5" style="42" customWidth="1"/>
    <col min="4" max="4" width="9.125" style="42" customWidth="1"/>
    <col min="5" max="5" width="8.75" style="42" customWidth="1"/>
    <col min="6" max="18" width="9" style="42"/>
    <col min="19" max="16384" width="9" style="1"/>
  </cols>
  <sheetData>
    <row r="1" spans="2:23" ht="33" customHeight="1">
      <c r="B1" s="134" t="s">
        <v>69</v>
      </c>
      <c r="C1" s="13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135">
        <f ca="1">TODAY()</f>
        <v>45161</v>
      </c>
      <c r="R1" s="135"/>
    </row>
    <row r="2" spans="2:23" ht="13.5">
      <c r="B2" s="6" t="s">
        <v>0</v>
      </c>
      <c r="C2" s="7"/>
      <c r="D2" s="8" t="s">
        <v>1</v>
      </c>
      <c r="E2" s="8" t="s">
        <v>2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9" t="s">
        <v>14</v>
      </c>
      <c r="R2" s="9" t="s">
        <v>15</v>
      </c>
    </row>
    <row r="3" spans="2:23">
      <c r="B3" s="10">
        <v>1</v>
      </c>
      <c r="C3" s="11"/>
      <c r="D3" s="11" t="s">
        <v>16</v>
      </c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>
        <f>SUM(F3:Q3)</f>
        <v>0</v>
      </c>
    </row>
    <row r="4" spans="2:23">
      <c r="B4" s="14">
        <v>1</v>
      </c>
      <c r="C4" s="15" t="s">
        <v>17</v>
      </c>
      <c r="D4" s="15" t="s">
        <v>16</v>
      </c>
      <c r="E4" s="15"/>
      <c r="F4" s="16">
        <f>IFERROR(VLOOKUP(テーブル1[[#This Row],[費目]],精算表!B:G,6,0),"")</f>
        <v>73000</v>
      </c>
      <c r="G4" s="16">
        <f>IFERROR(VLOOKUP(テーブル1[[#This Row],[費目]],精算表!J:O,6,0),"")</f>
        <v>72000</v>
      </c>
      <c r="H4" s="16">
        <f>IFERROR(VLOOKUP(テーブル1[[#This Row],[費目]],精算表!R:W,6,0),"")</f>
        <v>64000</v>
      </c>
      <c r="I4" s="16">
        <f>IFERROR(VLOOKUP(テーブル1[[#This Row],[費目]],精算表!Z:AE,6,0),"")</f>
        <v>58000</v>
      </c>
      <c r="J4" s="16">
        <f>IFERROR(VLOOKUP(テーブル1[[#This Row],[費目]],精算表!AH:AM,6,0),"")</f>
        <v>67000</v>
      </c>
      <c r="K4" s="16">
        <f>IFERROR(VLOOKUP(テーブル1[[#This Row],[費目]],精算表!AP:AU,6,0),"")</f>
        <v>68000</v>
      </c>
      <c r="L4" s="16">
        <f>IFERROR(VLOOKUP(テーブル1[[#This Row],[費目]],精算表!AX1:BC19,6,0),"")</f>
        <v>74000</v>
      </c>
      <c r="M4" s="16">
        <f>IFERROR(VLOOKUP(テーブル1[[#This Row],[費目]],精算表!J:O,6,0),"")</f>
        <v>72000</v>
      </c>
      <c r="N4" s="16">
        <f>IFERROR(VLOOKUP(テーブル1[[#This Row],[費目]],精算表!R:W,6,0),"")</f>
        <v>64000</v>
      </c>
      <c r="O4" s="16">
        <f>IFERROR(VLOOKUP(テーブル1[[#This Row],[費目]],精算表!Z:AE,6,0),"")</f>
        <v>58000</v>
      </c>
      <c r="P4" s="16">
        <f>IFERROR(VLOOKUP(テーブル1[[#This Row],[費目]],精算表!AH:AM,6,0),"")</f>
        <v>67000</v>
      </c>
      <c r="Q4" s="16">
        <f>IFERROR(VLOOKUP(テーブル1[[#This Row],[費目]],精算表!AP:AU,6,0),"")</f>
        <v>68000</v>
      </c>
      <c r="R4" s="17">
        <f t="shared" ref="R4:R30" si="0">SUM(F4:Q4)</f>
        <v>805000</v>
      </c>
    </row>
    <row r="5" spans="2:23">
      <c r="B5" s="18">
        <v>1</v>
      </c>
      <c r="C5" s="19" t="s">
        <v>18</v>
      </c>
      <c r="D5" s="19" t="s">
        <v>16</v>
      </c>
      <c r="E5" s="19"/>
      <c r="F5" s="20">
        <f>IFERROR(VLOOKUP(テーブル1[[#This Row],[費目]],精算表!B:G,6,0),"")</f>
        <v>43200</v>
      </c>
      <c r="G5" s="20">
        <f>IFERROR(VLOOKUP(テーブル1[[#This Row],[費目]],精算表!J:O,6,0),"")</f>
        <v>43200</v>
      </c>
      <c r="H5" s="20">
        <f>IFERROR(VLOOKUP(テーブル1[[#This Row],[費目]],精算表!R:W,6,0),"")</f>
        <v>43200</v>
      </c>
      <c r="I5" s="20">
        <f>IFERROR(VLOOKUP(テーブル1[[#This Row],[費目]],精算表!Z:AE,6,0),"")</f>
        <v>43000</v>
      </c>
      <c r="J5" s="20">
        <f>IFERROR(VLOOKUP(テーブル1[[#This Row],[費目]],精算表!AH:AM,6,0),"")</f>
        <v>43200</v>
      </c>
      <c r="K5" s="20">
        <f>IFERROR(VLOOKUP(テーブル1[[#This Row],[費目]],精算表!AP:AU,6,0),"")</f>
        <v>43200</v>
      </c>
      <c r="L5" s="20">
        <f>IFERROR(VLOOKUP(テーブル1[[#This Row],[費目]],精算表!AX2:BC20,6,0),"")</f>
        <v>43200</v>
      </c>
      <c r="M5" s="20">
        <f>IFERROR(VLOOKUP(テーブル1[[#This Row],[費目]],精算表!J:O,6,0),"")</f>
        <v>43200</v>
      </c>
      <c r="N5" s="20">
        <f>IFERROR(VLOOKUP(テーブル1[[#This Row],[費目]],精算表!R:W,6,0),"")</f>
        <v>43200</v>
      </c>
      <c r="O5" s="20">
        <f>IFERROR(VLOOKUP(テーブル1[[#This Row],[費目]],精算表!Z:AE,6,0),"")</f>
        <v>43000</v>
      </c>
      <c r="P5" s="20">
        <f>IFERROR(VLOOKUP(テーブル1[[#This Row],[費目]],精算表!AH:AM,6,0),"")</f>
        <v>43200</v>
      </c>
      <c r="Q5" s="20">
        <f>IFERROR(VLOOKUP(テーブル1[[#This Row],[費目]],精算表!AP:AU,6,0),"")</f>
        <v>43200</v>
      </c>
      <c r="R5" s="17">
        <f>SUM(F5:Q5)</f>
        <v>518000</v>
      </c>
    </row>
    <row r="6" spans="2:23">
      <c r="B6" s="14">
        <v>1</v>
      </c>
      <c r="C6" s="15" t="s">
        <v>19</v>
      </c>
      <c r="D6" s="19" t="s">
        <v>16</v>
      </c>
      <c r="E6" s="15"/>
      <c r="F6" s="21">
        <f>IFERROR(VLOOKUP(テーブル1[[#This Row],[費目]],精算表!B:G,6,0),"")</f>
        <v>25000</v>
      </c>
      <c r="G6" s="21">
        <f>IFERROR(VLOOKUP(テーブル1[[#This Row],[費目]],精算表!J:O,6,0),"")</f>
        <v>25000</v>
      </c>
      <c r="H6" s="21">
        <f>IFERROR(VLOOKUP(テーブル1[[#This Row],[費目]],精算表!R:W,6,0),"")</f>
        <v>25000</v>
      </c>
      <c r="I6" s="21">
        <f>IFERROR(VLOOKUP(テーブル1[[#This Row],[費目]],精算表!Z:AE,6,0),"")</f>
        <v>25000</v>
      </c>
      <c r="J6" s="21">
        <f>IFERROR(VLOOKUP(テーブル1[[#This Row],[費目]],精算表!AH:AM,6,0),"")</f>
        <v>0</v>
      </c>
      <c r="K6" s="21">
        <f>IFERROR(VLOOKUP(テーブル1[[#This Row],[費目]],精算表!AP:AU,6,0),"")</f>
        <v>25000</v>
      </c>
      <c r="L6" s="21">
        <f>IFERROR(VLOOKUP(テーブル1[[#This Row],[費目]],精算表!AX3:BC21,6,0),"")</f>
        <v>25000</v>
      </c>
      <c r="M6" s="21">
        <f>IFERROR(VLOOKUP(テーブル1[[#This Row],[費目]],精算表!J:O,6,0),"")</f>
        <v>25000</v>
      </c>
      <c r="N6" s="21">
        <f>IFERROR(VLOOKUP(テーブル1[[#This Row],[費目]],精算表!R:W,6,0),"")</f>
        <v>25000</v>
      </c>
      <c r="O6" s="21">
        <f>IFERROR(VLOOKUP(テーブル1[[#This Row],[費目]],精算表!Z:AE,6,0),"")</f>
        <v>25000</v>
      </c>
      <c r="P6" s="21">
        <f>IFERROR(VLOOKUP(テーブル1[[#This Row],[費目]],精算表!AH:AM,6,0),"")</f>
        <v>0</v>
      </c>
      <c r="Q6" s="21">
        <f>IFERROR(VLOOKUP(テーブル1[[#This Row],[費目]],精算表!AP:AU,6,0),"")</f>
        <v>25000</v>
      </c>
      <c r="R6" s="17">
        <f t="shared" ref="R6:R18" si="1">SUM(F6:Q6)</f>
        <v>250000</v>
      </c>
      <c r="W6" s="2"/>
    </row>
    <row r="7" spans="2:23">
      <c r="B7" s="18">
        <v>1</v>
      </c>
      <c r="C7" s="19" t="s">
        <v>20</v>
      </c>
      <c r="D7" s="19" t="s">
        <v>16</v>
      </c>
      <c r="E7" s="19"/>
      <c r="F7" s="20">
        <f>IFERROR(VLOOKUP(テーブル1[[#This Row],[費目]],精算表!B:G,6,0),"")</f>
        <v>13000</v>
      </c>
      <c r="G7" s="20">
        <f>IFERROR(VLOOKUP(テーブル1[[#This Row],[費目]],精算表!J:O,6,0),"")</f>
        <v>10000</v>
      </c>
      <c r="H7" s="20">
        <f>IFERROR(VLOOKUP(テーブル1[[#This Row],[費目]],精算表!R:W,6,0),"")</f>
        <v>13000</v>
      </c>
      <c r="I7" s="20">
        <f>IFERROR(VLOOKUP(テーブル1[[#This Row],[費目]],精算表!Z:AE,6,0),"")</f>
        <v>13000</v>
      </c>
      <c r="J7" s="20">
        <f>IFERROR(VLOOKUP(テーブル1[[#This Row],[費目]],精算表!AH:AM,6,0),"")</f>
        <v>13000</v>
      </c>
      <c r="K7" s="20">
        <f>IFERROR(VLOOKUP(テーブル1[[#This Row],[費目]],精算表!AP:AU,6,0),"")</f>
        <v>13000</v>
      </c>
      <c r="L7" s="20">
        <f>IFERROR(VLOOKUP(テーブル1[[#This Row],[費目]],精算表!AX4:BC22,6,0),"")</f>
        <v>13000</v>
      </c>
      <c r="M7" s="20">
        <f>IFERROR(VLOOKUP(テーブル1[[#This Row],[費目]],精算表!J:O,6,0),"")</f>
        <v>10000</v>
      </c>
      <c r="N7" s="20">
        <f>IFERROR(VLOOKUP(テーブル1[[#This Row],[費目]],精算表!R:W,6,0),"")</f>
        <v>13000</v>
      </c>
      <c r="O7" s="20">
        <f>IFERROR(VLOOKUP(テーブル1[[#This Row],[費目]],精算表!Z:AE,6,0),"")</f>
        <v>13000</v>
      </c>
      <c r="P7" s="20">
        <f>IFERROR(VLOOKUP(テーブル1[[#This Row],[費目]],精算表!AH:AM,6,0),"")</f>
        <v>13000</v>
      </c>
      <c r="Q7" s="20">
        <f>IFERROR(VLOOKUP(テーブル1[[#This Row],[費目]],精算表!AP:AU,6,0),"")</f>
        <v>13000</v>
      </c>
      <c r="R7" s="17">
        <f t="shared" si="1"/>
        <v>150000</v>
      </c>
    </row>
    <row r="8" spans="2:23">
      <c r="B8" s="14">
        <v>1</v>
      </c>
      <c r="C8" s="15" t="s">
        <v>21</v>
      </c>
      <c r="D8" s="19" t="s">
        <v>16</v>
      </c>
      <c r="E8" s="15"/>
      <c r="F8" s="16">
        <f>IFERROR(VLOOKUP(テーブル1[[#This Row],[費目]],精算表!B:G,6,0),"")</f>
        <v>0</v>
      </c>
      <c r="G8" s="16">
        <f>IFERROR(VLOOKUP(テーブル1[[#This Row],[費目]],精算表!J:O,6,0),"")</f>
        <v>0</v>
      </c>
      <c r="H8" s="16">
        <f>IFERROR(VLOOKUP(テーブル1[[#This Row],[費目]],精算表!R:W,6,0),"")</f>
        <v>0</v>
      </c>
      <c r="I8" s="16">
        <f>IFERROR(VLOOKUP(テーブル1[[#This Row],[費目]],精算表!Z:AE,6,0),"")</f>
        <v>0</v>
      </c>
      <c r="J8" s="16">
        <f>IFERROR(VLOOKUP(テーブル1[[#This Row],[費目]],精算表!AH:AM,6,0),"")</f>
        <v>0</v>
      </c>
      <c r="K8" s="16">
        <f>IFERROR(VLOOKUP(テーブル1[[#This Row],[費目]],精算表!AP:AU,6,0),"")</f>
        <v>0</v>
      </c>
      <c r="L8" s="16">
        <f>IFERROR(VLOOKUP(テーブル1[[#This Row],[費目]],精算表!AX5:BC23,6,0),"")</f>
        <v>0</v>
      </c>
      <c r="M8" s="16">
        <f>IFERROR(VLOOKUP(テーブル1[[#This Row],[費目]],精算表!J:O,6,0),"")</f>
        <v>0</v>
      </c>
      <c r="N8" s="16">
        <f>IFERROR(VLOOKUP(テーブル1[[#This Row],[費目]],精算表!R:W,6,0),"")</f>
        <v>0</v>
      </c>
      <c r="O8" s="16">
        <f>IFERROR(VLOOKUP(テーブル1[[#This Row],[費目]],精算表!Z:AE,6,0),"")</f>
        <v>0</v>
      </c>
      <c r="P8" s="16">
        <f>IFERROR(VLOOKUP(テーブル1[[#This Row],[費目]],精算表!AH:AM,6,0),"")</f>
        <v>0</v>
      </c>
      <c r="Q8" s="16">
        <f>IFERROR(VLOOKUP(テーブル1[[#This Row],[費目]],精算表!AP:AU,6,0),"")</f>
        <v>0</v>
      </c>
      <c r="R8" s="17">
        <f t="shared" si="1"/>
        <v>0</v>
      </c>
    </row>
    <row r="9" spans="2:23">
      <c r="B9" s="18">
        <v>2</v>
      </c>
      <c r="C9" s="19" t="s">
        <v>70</v>
      </c>
      <c r="D9" s="19" t="s">
        <v>16</v>
      </c>
      <c r="E9" s="19"/>
      <c r="F9" s="20">
        <f>IFERROR(VLOOKUP(テーブル1[[#This Row],[費目]],精算表!B:G,6,0),"")</f>
        <v>65000</v>
      </c>
      <c r="G9" s="20">
        <f>IFERROR(VLOOKUP(テーブル1[[#This Row],[費目]],精算表!J:O,6,0),"")</f>
        <v>65000</v>
      </c>
      <c r="H9" s="20">
        <f>IFERROR(VLOOKUP(テーブル1[[#This Row],[費目]],精算表!R:W,6,0),"")</f>
        <v>65000</v>
      </c>
      <c r="I9" s="20">
        <f>IFERROR(VLOOKUP(テーブル1[[#This Row],[費目]],精算表!Z:AE,6,0),"")</f>
        <v>65000</v>
      </c>
      <c r="J9" s="20">
        <f>IFERROR(VLOOKUP(テーブル1[[#This Row],[費目]],精算表!AH:AM,6,0),"")</f>
        <v>65000</v>
      </c>
      <c r="K9" s="20">
        <f>IFERROR(VLOOKUP(テーブル1[[#This Row],[費目]],精算表!AP:AU,6,0),"")</f>
        <v>65000</v>
      </c>
      <c r="L9" s="20">
        <f>IFERROR(VLOOKUP(テーブル1[[#This Row],[費目]],精算表!B6:G24,6,0),"")</f>
        <v>65000</v>
      </c>
      <c r="M9" s="20">
        <f>IFERROR(VLOOKUP(テーブル1[[#This Row],[費目]],精算表!J:O,6,0),"")</f>
        <v>65000</v>
      </c>
      <c r="N9" s="20">
        <f>IFERROR(VLOOKUP(テーブル1[[#This Row],[費目]],精算表!R:W,6,0),"")</f>
        <v>65000</v>
      </c>
      <c r="O9" s="20">
        <f>IFERROR(VLOOKUP(テーブル1[[#This Row],[費目]],精算表!Z:AE,6,0),"")</f>
        <v>65000</v>
      </c>
      <c r="P9" s="20">
        <f>IFERROR(VLOOKUP(テーブル1[[#This Row],[費目]],精算表!AH:AM,6,0),"")</f>
        <v>65000</v>
      </c>
      <c r="Q9" s="20">
        <f>IFERROR(VLOOKUP(テーブル1[[#This Row],[費目]],精算表!AP:AU,6,0),"")</f>
        <v>65000</v>
      </c>
      <c r="R9" s="17">
        <f t="shared" si="1"/>
        <v>780000</v>
      </c>
    </row>
    <row r="10" spans="2:23">
      <c r="B10" s="14">
        <v>1</v>
      </c>
      <c r="C10" s="15" t="s">
        <v>22</v>
      </c>
      <c r="D10" s="19" t="s">
        <v>16</v>
      </c>
      <c r="E10" s="15"/>
      <c r="F10" s="16">
        <f>IFERROR(VLOOKUP(テーブル1[[#This Row],[費目]],精算表!B:G,6,0),"")</f>
        <v>7000</v>
      </c>
      <c r="G10" s="16">
        <f>IFERROR(VLOOKUP(テーブル1[[#This Row],[費目]],精算表!J:O,6,0),"")</f>
        <v>7000</v>
      </c>
      <c r="H10" s="16">
        <f>IFERROR(VLOOKUP(テーブル1[[#This Row],[費目]],精算表!R:W,6,0),"")</f>
        <v>7000</v>
      </c>
      <c r="I10" s="16">
        <f>IFERROR(VLOOKUP(テーブル1[[#This Row],[費目]],精算表!Z:AE,6,0),"")</f>
        <v>7000</v>
      </c>
      <c r="J10" s="16">
        <f>IFERROR(VLOOKUP(テーブル1[[#This Row],[費目]],精算表!AH:AM,6,0),"")</f>
        <v>7000</v>
      </c>
      <c r="K10" s="16">
        <f>IFERROR(VLOOKUP(テーブル1[[#This Row],[費目]],精算表!AP:AU,6,0),"")</f>
        <v>7000</v>
      </c>
      <c r="L10" s="16">
        <f>IFERROR(VLOOKUP(テーブル1[[#This Row],[費目]],精算表!B7:G25,6,0),"")</f>
        <v>7000</v>
      </c>
      <c r="M10" s="16">
        <f>IFERROR(VLOOKUP(テーブル1[[#This Row],[費目]],精算表!J:O,6,0),"")</f>
        <v>7000</v>
      </c>
      <c r="N10" s="16">
        <f>IFERROR(VLOOKUP(テーブル1[[#This Row],[費目]],精算表!R:W,6,0),"")</f>
        <v>7000</v>
      </c>
      <c r="O10" s="16">
        <f>IFERROR(VLOOKUP(テーブル1[[#This Row],[費目]],精算表!Z:AE,6,0),"")</f>
        <v>7000</v>
      </c>
      <c r="P10" s="16">
        <f>IFERROR(VLOOKUP(テーブル1[[#This Row],[費目]],精算表!AH:AM,6,0),"")</f>
        <v>7000</v>
      </c>
      <c r="Q10" s="16">
        <f>IFERROR(VLOOKUP(テーブル1[[#This Row],[費目]],精算表!AP:AU,6,0),"")</f>
        <v>7000</v>
      </c>
      <c r="R10" s="17">
        <f t="shared" si="1"/>
        <v>84000</v>
      </c>
    </row>
    <row r="11" spans="2:23">
      <c r="B11" s="18">
        <v>1</v>
      </c>
      <c r="C11" s="19" t="s">
        <v>23</v>
      </c>
      <c r="D11" s="19" t="s">
        <v>16</v>
      </c>
      <c r="E11" s="19"/>
      <c r="F11" s="22">
        <f>IFERROR(VLOOKUP(テーブル1[[#This Row],[費目]],精算表!B:G,6,0),"")</f>
        <v>0</v>
      </c>
      <c r="G11" s="22">
        <f>IFERROR(VLOOKUP(テーブル1[[#This Row],[費目]],精算表!J:O,6,0),"")</f>
        <v>0</v>
      </c>
      <c r="H11" s="22">
        <f>IFERROR(VLOOKUP(テーブル1[[#This Row],[費目]],精算表!R:W,6,0),"")</f>
        <v>0</v>
      </c>
      <c r="I11" s="22">
        <f>IFERROR(VLOOKUP(テーブル1[[#This Row],[費目]],精算表!Z:AE,6,0),"")</f>
        <v>0</v>
      </c>
      <c r="J11" s="22">
        <f>IFERROR(VLOOKUP(テーブル1[[#This Row],[費目]],精算表!AH:AM,6,0),"")</f>
        <v>0</v>
      </c>
      <c r="K11" s="22">
        <f>IFERROR(VLOOKUP(テーブル1[[#This Row],[費目]],精算表!AP:AU,6,0),"")</f>
        <v>0</v>
      </c>
      <c r="L11" s="22">
        <f>IFERROR(VLOOKUP(テーブル1[[#This Row],[費目]],精算表!B8:G26,6,0),"")</f>
        <v>0</v>
      </c>
      <c r="M11" s="22">
        <f>IFERROR(VLOOKUP(テーブル1[[#This Row],[費目]],精算表!J:O,6,0),"")</f>
        <v>0</v>
      </c>
      <c r="N11" s="22">
        <f>IFERROR(VLOOKUP(テーブル1[[#This Row],[費目]],精算表!R:W,6,0),"")</f>
        <v>0</v>
      </c>
      <c r="O11" s="22">
        <f>IFERROR(VLOOKUP(テーブル1[[#This Row],[費目]],精算表!Z:AE,6,0),"")</f>
        <v>0</v>
      </c>
      <c r="P11" s="22">
        <f>IFERROR(VLOOKUP(テーブル1[[#This Row],[費目]],精算表!AH:AM,6,0),"")</f>
        <v>0</v>
      </c>
      <c r="Q11" s="22">
        <f>IFERROR(VLOOKUP(テーブル1[[#This Row],[費目]],精算表!AP:AU,6,0),"")</f>
        <v>0</v>
      </c>
      <c r="R11" s="17">
        <f t="shared" si="1"/>
        <v>0</v>
      </c>
    </row>
    <row r="12" spans="2:23">
      <c r="B12" s="14">
        <v>1</v>
      </c>
      <c r="C12" s="15" t="s">
        <v>24</v>
      </c>
      <c r="D12" s="19" t="s">
        <v>25</v>
      </c>
      <c r="E12" s="15"/>
      <c r="F12" s="21">
        <f>IFERROR(VLOOKUP(テーブル1[[#This Row],[費目]],精算表!B:G,6,0),"")</f>
        <v>12000</v>
      </c>
      <c r="G12" s="21">
        <f>IFERROR(VLOOKUP(テーブル1[[#This Row],[費目]],精算表!J:O,6,0),"")</f>
        <v>12000</v>
      </c>
      <c r="H12" s="21">
        <f>IFERROR(VLOOKUP(テーブル1[[#This Row],[費目]],精算表!R:W,6,0),"")</f>
        <v>12000</v>
      </c>
      <c r="I12" s="21">
        <f>IFERROR(VLOOKUP(テーブル1[[#This Row],[費目]],精算表!Z:AE,6,0),"")</f>
        <v>12000</v>
      </c>
      <c r="J12" s="21">
        <f>IFERROR(VLOOKUP(テーブル1[[#This Row],[費目]],精算表!AH:AM,6,0),"")</f>
        <v>12000</v>
      </c>
      <c r="K12" s="21">
        <f>IFERROR(VLOOKUP(テーブル1[[#This Row],[費目]],精算表!AP:AU,6,0),"")</f>
        <v>12000</v>
      </c>
      <c r="L12" s="21">
        <f>IFERROR(VLOOKUP(テーブル1[[#This Row],[費目]],精算表!B9:G27,6,0),"")</f>
        <v>12000</v>
      </c>
      <c r="M12" s="21">
        <f>IFERROR(VLOOKUP(テーブル1[[#This Row],[費目]],精算表!J:O,6,0),"")</f>
        <v>12000</v>
      </c>
      <c r="N12" s="21">
        <f>IFERROR(VLOOKUP(テーブル1[[#This Row],[費目]],精算表!R:W,6,0),"")</f>
        <v>12000</v>
      </c>
      <c r="O12" s="21">
        <f>IFERROR(VLOOKUP(テーブル1[[#This Row],[費目]],精算表!Z:AE,6,0),"")</f>
        <v>12000</v>
      </c>
      <c r="P12" s="21">
        <f>IFERROR(VLOOKUP(テーブル1[[#This Row],[費目]],精算表!AH:AM,6,0),"")</f>
        <v>12000</v>
      </c>
      <c r="Q12" s="21">
        <f>IFERROR(VLOOKUP(テーブル1[[#This Row],[費目]],精算表!AP:AU,6,0),"")</f>
        <v>12000</v>
      </c>
      <c r="R12" s="17">
        <f t="shared" si="1"/>
        <v>144000</v>
      </c>
    </row>
    <row r="13" spans="2:23">
      <c r="B13" s="18">
        <v>1</v>
      </c>
      <c r="C13" s="19" t="s">
        <v>26</v>
      </c>
      <c r="D13" s="19" t="s">
        <v>25</v>
      </c>
      <c r="E13" s="19"/>
      <c r="F13" s="20">
        <f>IFERROR(VLOOKUP(テーブル1[[#This Row],[費目]],精算表!B:G,6,0),"")</f>
        <v>6000</v>
      </c>
      <c r="G13" s="20">
        <f>IFERROR(VLOOKUP(テーブル1[[#This Row],[費目]],精算表!J:O,6,0),"")</f>
        <v>6000</v>
      </c>
      <c r="H13" s="20">
        <f>IFERROR(VLOOKUP(テーブル1[[#This Row],[費目]],精算表!R:W,6,0),"")</f>
        <v>6000</v>
      </c>
      <c r="I13" s="20">
        <f>IFERROR(VLOOKUP(テーブル1[[#This Row],[費目]],精算表!Z:AE,6,0),"")</f>
        <v>6000</v>
      </c>
      <c r="J13" s="20">
        <f>IFERROR(VLOOKUP(テーブル1[[#This Row],[費目]],精算表!AH:AM,6,0),"")</f>
        <v>6000</v>
      </c>
      <c r="K13" s="20">
        <f>IFERROR(VLOOKUP(テーブル1[[#This Row],[費目]],精算表!AP:AU,6,0),"")</f>
        <v>6000</v>
      </c>
      <c r="L13" s="20">
        <f>IFERROR(VLOOKUP(テーブル1[[#This Row],[費目]],精算表!B10:G28,6,0),"")</f>
        <v>6000</v>
      </c>
      <c r="M13" s="20">
        <f>IFERROR(VLOOKUP(テーブル1[[#This Row],[費目]],精算表!J:O,6,0),"")</f>
        <v>6000</v>
      </c>
      <c r="N13" s="20">
        <f>IFERROR(VLOOKUP(テーブル1[[#This Row],[費目]],精算表!R:W,6,0),"")</f>
        <v>6000</v>
      </c>
      <c r="O13" s="20">
        <f>IFERROR(VLOOKUP(テーブル1[[#This Row],[費目]],精算表!Z:AE,6,0),"")</f>
        <v>6000</v>
      </c>
      <c r="P13" s="20">
        <f>IFERROR(VLOOKUP(テーブル1[[#This Row],[費目]],精算表!AH:AM,6,0),"")</f>
        <v>6000</v>
      </c>
      <c r="Q13" s="20">
        <f>IFERROR(VLOOKUP(テーブル1[[#This Row],[費目]],精算表!AP:AU,6,0),"")</f>
        <v>6000</v>
      </c>
      <c r="R13" s="17">
        <f t="shared" si="1"/>
        <v>72000</v>
      </c>
    </row>
    <row r="14" spans="2:23">
      <c r="B14" s="14">
        <v>5</v>
      </c>
      <c r="C14" s="15" t="s">
        <v>27</v>
      </c>
      <c r="D14" s="19" t="s">
        <v>16</v>
      </c>
      <c r="E14" s="15"/>
      <c r="F14" s="16">
        <f>IFERROR(VLOOKUP(テーブル1[[#This Row],[費目]],精算表!B:G,6,0),"")</f>
        <v>0</v>
      </c>
      <c r="G14" s="16">
        <f>IFERROR(VLOOKUP(テーブル1[[#This Row],[費目]],精算表!J:O,6,0),"")</f>
        <v>0</v>
      </c>
      <c r="H14" s="16">
        <f>IFERROR(VLOOKUP(テーブル1[[#This Row],[費目]],精算表!R:W,6,0),"")</f>
        <v>0</v>
      </c>
      <c r="I14" s="16">
        <f>IFERROR(VLOOKUP(テーブル1[[#This Row],[費目]],精算表!Z:AE,6,0),"")</f>
        <v>0</v>
      </c>
      <c r="J14" s="16">
        <f>IFERROR(VLOOKUP(テーブル1[[#This Row],[費目]],精算表!AH:AM,6,0),"")</f>
        <v>0</v>
      </c>
      <c r="K14" s="16">
        <f>IFERROR(VLOOKUP(テーブル1[[#This Row],[費目]],精算表!AP:AU,6,0),"")</f>
        <v>0</v>
      </c>
      <c r="L14" s="16">
        <f>IFERROR(VLOOKUP(テーブル1[[#This Row],[費目]],精算表!B11:G29,6,0),"")</f>
        <v>0</v>
      </c>
      <c r="M14" s="16">
        <f>IFERROR(VLOOKUP(テーブル1[[#This Row],[費目]],精算表!J:O,6,0),"")</f>
        <v>0</v>
      </c>
      <c r="N14" s="16">
        <f>IFERROR(VLOOKUP(テーブル1[[#This Row],[費目]],精算表!R:W,6,0),"")</f>
        <v>0</v>
      </c>
      <c r="O14" s="16">
        <f>IFERROR(VLOOKUP(テーブル1[[#This Row],[費目]],精算表!Z:AE,6,0),"")</f>
        <v>0</v>
      </c>
      <c r="P14" s="16">
        <f>IFERROR(VLOOKUP(テーブル1[[#This Row],[費目]],精算表!AH:AM,6,0),"")</f>
        <v>0</v>
      </c>
      <c r="Q14" s="16">
        <f>IFERROR(VLOOKUP(テーブル1[[#This Row],[費目]],精算表!AP:AU,6,0),"")</f>
        <v>0</v>
      </c>
      <c r="R14" s="17">
        <f t="shared" si="1"/>
        <v>0</v>
      </c>
    </row>
    <row r="15" spans="2:23">
      <c r="B15" s="18">
        <v>5</v>
      </c>
      <c r="C15" s="19" t="s">
        <v>28</v>
      </c>
      <c r="D15" s="19" t="s">
        <v>16</v>
      </c>
      <c r="E15" s="19"/>
      <c r="F15" s="20">
        <f>IFERROR(VLOOKUP(テーブル1[[#This Row],[費目]],精算表!B:G,6,0),"")</f>
        <v>0</v>
      </c>
      <c r="G15" s="20">
        <f>IFERROR(VLOOKUP(テーブル1[[#This Row],[費目]],精算表!J:O,6,0),"")</f>
        <v>0</v>
      </c>
      <c r="H15" s="20">
        <f>IFERROR(VLOOKUP(テーブル1[[#This Row],[費目]],精算表!R:W,6,0),"")</f>
        <v>0</v>
      </c>
      <c r="I15" s="20">
        <f>IFERROR(VLOOKUP(テーブル1[[#This Row],[費目]],精算表!Z:AE,6,0),"")</f>
        <v>0</v>
      </c>
      <c r="J15" s="20">
        <f>IFERROR(VLOOKUP(テーブル1[[#This Row],[費目]],精算表!AH:AM,6,0),"")</f>
        <v>0</v>
      </c>
      <c r="K15" s="20">
        <f>IFERROR(VLOOKUP(テーブル1[[#This Row],[費目]],精算表!AP:AU,6,0),"")</f>
        <v>0</v>
      </c>
      <c r="L15" s="20">
        <f>IFERROR(VLOOKUP(テーブル1[[#This Row],[費目]],精算表!B12:G30,6,0),"")</f>
        <v>0</v>
      </c>
      <c r="M15" s="20">
        <f>IFERROR(VLOOKUP(テーブル1[[#This Row],[費目]],精算表!J:O,6,0),"")</f>
        <v>0</v>
      </c>
      <c r="N15" s="20">
        <f>IFERROR(VLOOKUP(テーブル1[[#This Row],[費目]],精算表!R:W,6,0),"")</f>
        <v>0</v>
      </c>
      <c r="O15" s="20">
        <f>IFERROR(VLOOKUP(テーブル1[[#This Row],[費目]],精算表!Z:AE,6,0),"")</f>
        <v>0</v>
      </c>
      <c r="P15" s="20">
        <f>IFERROR(VLOOKUP(テーブル1[[#This Row],[費目]],精算表!AH:AM,6,0),"")</f>
        <v>0</v>
      </c>
      <c r="Q15" s="20">
        <f>IFERROR(VLOOKUP(テーブル1[[#This Row],[費目]],精算表!AP:AU,6,0),"")</f>
        <v>0</v>
      </c>
      <c r="R15" s="17">
        <f t="shared" si="1"/>
        <v>0</v>
      </c>
    </row>
    <row r="16" spans="2:23">
      <c r="B16" s="14">
        <v>2</v>
      </c>
      <c r="C16" s="19" t="s">
        <v>71</v>
      </c>
      <c r="D16" s="19" t="s">
        <v>16</v>
      </c>
      <c r="E16" s="15"/>
      <c r="F16" s="16">
        <f>IFERROR(VLOOKUP(テーブル1[[#This Row],[費目]],精算表!B:G,6,0),"")</f>
        <v>0</v>
      </c>
      <c r="G16" s="16">
        <f>IFERROR(VLOOKUP(テーブル1[[#This Row],[費目]],精算表!J:O,6,0),"")</f>
        <v>0</v>
      </c>
      <c r="H16" s="16">
        <f>IFERROR(VLOOKUP(テーブル1[[#This Row],[費目]],精算表!R:W,6,0),"")</f>
        <v>0</v>
      </c>
      <c r="I16" s="16">
        <f>IFERROR(VLOOKUP(テーブル1[[#This Row],[費目]],精算表!Z:AE,6,0),"")</f>
        <v>0</v>
      </c>
      <c r="J16" s="16">
        <f>IFERROR(VLOOKUP(テーブル1[[#This Row],[費目]],精算表!AH:AM,6,0),"")</f>
        <v>0</v>
      </c>
      <c r="K16" s="16">
        <f>IFERROR(VLOOKUP(テーブル1[[#This Row],[費目]],精算表!AP:AU,6,0),"")</f>
        <v>0</v>
      </c>
      <c r="L16" s="16">
        <f>IFERROR(VLOOKUP(テーブル1[[#This Row],[費目]],精算表!B13:G31,6,0),"")</f>
        <v>0</v>
      </c>
      <c r="M16" s="16">
        <f>IFERROR(VLOOKUP(テーブル1[[#This Row],[費目]],精算表!J:O,6,0),"")</f>
        <v>0</v>
      </c>
      <c r="N16" s="16">
        <f>IFERROR(VLOOKUP(テーブル1[[#This Row],[費目]],精算表!R:W,6,0),"")</f>
        <v>0</v>
      </c>
      <c r="O16" s="16">
        <f>IFERROR(VLOOKUP(テーブル1[[#This Row],[費目]],精算表!Z:AE,6,0),"")</f>
        <v>0</v>
      </c>
      <c r="P16" s="16">
        <f>IFERROR(VLOOKUP(テーブル1[[#This Row],[費目]],精算表!AH:AM,6,0),"")</f>
        <v>0</v>
      </c>
      <c r="Q16" s="16">
        <f>IFERROR(VLOOKUP(テーブル1[[#This Row],[費目]],精算表!AP:AU,6,0),"")</f>
        <v>0</v>
      </c>
      <c r="R16" s="17">
        <f t="shared" si="1"/>
        <v>0</v>
      </c>
    </row>
    <row r="17" spans="2:18">
      <c r="B17" s="18">
        <v>4</v>
      </c>
      <c r="C17" s="19" t="s">
        <v>29</v>
      </c>
      <c r="D17" s="19" t="s">
        <v>16</v>
      </c>
      <c r="E17" s="19"/>
      <c r="F17" s="20">
        <f>IFERROR(VLOOKUP(テーブル1[[#This Row],[費目]],精算表!B:G,6,0),"")</f>
        <v>0</v>
      </c>
      <c r="G17" s="20">
        <f>IFERROR(VLOOKUP(テーブル1[[#This Row],[費目]],精算表!J:O,6,0),"")</f>
        <v>0</v>
      </c>
      <c r="H17" s="20">
        <f>IFERROR(VLOOKUP(テーブル1[[#This Row],[費目]],精算表!R:W,6,0),"")</f>
        <v>0</v>
      </c>
      <c r="I17" s="20">
        <f>IFERROR(VLOOKUP(テーブル1[[#This Row],[費目]],精算表!Z:AE,6,0),"")</f>
        <v>0</v>
      </c>
      <c r="J17" s="20">
        <f>IFERROR(VLOOKUP(テーブル1[[#This Row],[費目]],精算表!AH:AM,6,0),"")</f>
        <v>0</v>
      </c>
      <c r="K17" s="20">
        <f>IFERROR(VLOOKUP(テーブル1[[#This Row],[費目]],精算表!AP:AU,6,0),"")</f>
        <v>0</v>
      </c>
      <c r="L17" s="20">
        <f>IFERROR(VLOOKUP(テーブル1[[#This Row],[費目]],精算表!B14:G32,6,0),"")</f>
        <v>0</v>
      </c>
      <c r="M17" s="20">
        <f>IFERROR(VLOOKUP(テーブル1[[#This Row],[費目]],精算表!J:O,6,0),"")</f>
        <v>0</v>
      </c>
      <c r="N17" s="20">
        <f>IFERROR(VLOOKUP(テーブル1[[#This Row],[費目]],精算表!R:W,6,0),"")</f>
        <v>0</v>
      </c>
      <c r="O17" s="20">
        <f>IFERROR(VLOOKUP(テーブル1[[#This Row],[費目]],精算表!Z:AE,6,0),"")</f>
        <v>0</v>
      </c>
      <c r="P17" s="20">
        <f>IFERROR(VLOOKUP(テーブル1[[#This Row],[費目]],精算表!AH:AM,6,0),"")</f>
        <v>0</v>
      </c>
      <c r="Q17" s="20">
        <f>IFERROR(VLOOKUP(テーブル1[[#This Row],[費目]],精算表!AP:AU,6,0),"")</f>
        <v>0</v>
      </c>
      <c r="R17" s="17">
        <f t="shared" si="1"/>
        <v>0</v>
      </c>
    </row>
    <row r="18" spans="2:18">
      <c r="B18" s="14">
        <v>3</v>
      </c>
      <c r="C18" s="15" t="s">
        <v>72</v>
      </c>
      <c r="D18" s="19" t="s">
        <v>16</v>
      </c>
      <c r="E18" s="15"/>
      <c r="F18" s="21">
        <f>IFERROR(VLOOKUP(テーブル1[[#This Row],[費目]],精算表!B:G,6,0),"")</f>
        <v>30000</v>
      </c>
      <c r="G18" s="21">
        <f>IFERROR(VLOOKUP(テーブル1[[#This Row],[費目]],精算表!J:O,6,0),"")</f>
        <v>30000</v>
      </c>
      <c r="H18" s="21">
        <f>IFERROR(VLOOKUP(テーブル1[[#This Row],[費目]],精算表!R:W,6,0),"")</f>
        <v>30000</v>
      </c>
      <c r="I18" s="21">
        <f>IFERROR(VLOOKUP(テーブル1[[#This Row],[費目]],精算表!Z:AE,6,0),"")</f>
        <v>30000</v>
      </c>
      <c r="J18" s="21">
        <f>IFERROR(VLOOKUP(テーブル1[[#This Row],[費目]],精算表!AH:AM,6,0),"")</f>
        <v>30000</v>
      </c>
      <c r="K18" s="21">
        <f>IFERROR(VLOOKUP(テーブル1[[#This Row],[費目]],精算表!AP:AU,6,0),"")</f>
        <v>30000</v>
      </c>
      <c r="L18" s="21">
        <f>IFERROR(VLOOKUP(テーブル1[[#This Row],[費目]],精算表!B15:G33,6,0),"")</f>
        <v>30000</v>
      </c>
      <c r="M18" s="21">
        <f>IFERROR(VLOOKUP(テーブル1[[#This Row],[費目]],精算表!J:O,6,0),"")</f>
        <v>30000</v>
      </c>
      <c r="N18" s="21">
        <f>IFERROR(VLOOKUP(テーブル1[[#This Row],[費目]],精算表!R:W,6,0),"")</f>
        <v>30000</v>
      </c>
      <c r="O18" s="21">
        <f>IFERROR(VLOOKUP(テーブル1[[#This Row],[費目]],精算表!Z:AE,6,0),"")</f>
        <v>30000</v>
      </c>
      <c r="P18" s="21">
        <f>IFERROR(VLOOKUP(テーブル1[[#This Row],[費目]],精算表!AH:AM,6,0),"")</f>
        <v>30000</v>
      </c>
      <c r="Q18" s="21">
        <f>IFERROR(VLOOKUP(テーブル1[[#This Row],[費目]],精算表!AP:AU,6,0),"")</f>
        <v>30000</v>
      </c>
      <c r="R18" s="17">
        <f t="shared" si="1"/>
        <v>360000</v>
      </c>
    </row>
    <row r="19" spans="2:18">
      <c r="B19" s="18">
        <v>1</v>
      </c>
      <c r="C19" s="19" t="s">
        <v>73</v>
      </c>
      <c r="D19" s="19" t="s">
        <v>33</v>
      </c>
      <c r="E19" s="19"/>
      <c r="F19" s="20">
        <f>IFERROR(VLOOKUP(テーブル1[[#This Row],[費目]],精算表!B:G,6,0),"")</f>
        <v>10000</v>
      </c>
      <c r="G19" s="20">
        <f>IFERROR(VLOOKUP(テーブル1[[#This Row],[費目]],精算表!J:O,6,0),"")</f>
        <v>10000</v>
      </c>
      <c r="H19" s="20">
        <f>IFERROR(VLOOKUP(テーブル1[[#This Row],[費目]],精算表!R:W,6,0),"")</f>
        <v>10000</v>
      </c>
      <c r="I19" s="20">
        <f>IFERROR(VLOOKUP(テーブル1[[#This Row],[費目]],精算表!Z:AE,6,0),"")</f>
        <v>10000</v>
      </c>
      <c r="J19" s="20">
        <f>IFERROR(VLOOKUP(テーブル1[[#This Row],[費目]],精算表!AH:AM,6,0),"")</f>
        <v>10000</v>
      </c>
      <c r="K19" s="20">
        <f>IFERROR(VLOOKUP(テーブル1[[#This Row],[費目]],精算表!AP:AU,6,0),"")</f>
        <v>10000</v>
      </c>
      <c r="L19" s="20">
        <f>IFERROR(VLOOKUP(テーブル1[[#This Row],[費目]],精算表!B16:G34,6,0),"")</f>
        <v>10000</v>
      </c>
      <c r="M19" s="20">
        <f>IFERROR(VLOOKUP(テーブル1[[#This Row],[費目]],精算表!J:O,6,0),"")</f>
        <v>10000</v>
      </c>
      <c r="N19" s="20">
        <f>IFERROR(VLOOKUP(テーブル1[[#This Row],[費目]],精算表!R:W,6,0),"")</f>
        <v>10000</v>
      </c>
      <c r="O19" s="20">
        <f>IFERROR(VLOOKUP(テーブル1[[#This Row],[費目]],精算表!Z:AE,6,0),"")</f>
        <v>10000</v>
      </c>
      <c r="P19" s="20">
        <f>IFERROR(VLOOKUP(テーブル1[[#This Row],[費目]],精算表!AH:AM,6,0),"")</f>
        <v>10000</v>
      </c>
      <c r="Q19" s="20">
        <f>IFERROR(VLOOKUP(テーブル1[[#This Row],[費目]],精算表!AP:AU,6,0),"")</f>
        <v>10000</v>
      </c>
      <c r="R19" s="17">
        <f t="shared" si="0"/>
        <v>120000</v>
      </c>
    </row>
    <row r="20" spans="2:18">
      <c r="B20" s="14">
        <v>1</v>
      </c>
      <c r="C20" s="15"/>
      <c r="D20" s="15" t="s">
        <v>16</v>
      </c>
      <c r="E20" s="15"/>
      <c r="F20" s="16" t="str">
        <f>IFERROR(VLOOKUP(テーブル1[[#This Row],[費目]],精算表!B:G,6,0),"")</f>
        <v/>
      </c>
      <c r="G20" s="16" t="str">
        <f>IFERROR(VLOOKUP(テーブル1[[#This Row],[費目]],精算表!J:O,6,0),"")</f>
        <v/>
      </c>
      <c r="H20" s="16" t="str">
        <f>IFERROR(VLOOKUP(テーブル1[[#This Row],[費目]],精算表!R:W,6,0),"")</f>
        <v/>
      </c>
      <c r="I20" s="16" t="str">
        <f>IFERROR(VLOOKUP(テーブル1[[#This Row],[費目]],精算表!Z:AE,6,0),"")</f>
        <v/>
      </c>
      <c r="J20" s="16" t="str">
        <f>IFERROR(VLOOKUP(テーブル1[[#This Row],[費目]],精算表!AH:AM,6,0),"")</f>
        <v/>
      </c>
      <c r="K20" s="16" t="str">
        <f>IFERROR(VLOOKUP(テーブル1[[#This Row],[費目]],精算表!AP:AU,6,0),"")</f>
        <v/>
      </c>
      <c r="L20" s="16" t="str">
        <f>IFERROR(VLOOKUP(テーブル1[[#This Row],[費目]],精算表!B17:G35,6,0),"")</f>
        <v/>
      </c>
      <c r="M20" s="16" t="str">
        <f>IFERROR(VLOOKUP(テーブル1[[#This Row],[費目]],精算表!J:O,6,0),"")</f>
        <v/>
      </c>
      <c r="N20" s="16" t="str">
        <f>IFERROR(VLOOKUP(テーブル1[[#This Row],[費目]],精算表!R:W,6,0),"")</f>
        <v/>
      </c>
      <c r="O20" s="16" t="str">
        <f>IFERROR(VLOOKUP(テーブル1[[#This Row],[費目]],精算表!Z:AE,6,0),"")</f>
        <v/>
      </c>
      <c r="P20" s="16" t="str">
        <f>IFERROR(VLOOKUP(テーブル1[[#This Row],[費目]],精算表!AH:AM,6,0),"")</f>
        <v/>
      </c>
      <c r="Q20" s="16" t="str">
        <f>IFERROR(VLOOKUP(テーブル1[[#This Row],[費目]],精算表!AP:AU,6,0),"")</f>
        <v/>
      </c>
      <c r="R20" s="17">
        <f t="shared" si="0"/>
        <v>0</v>
      </c>
    </row>
    <row r="21" spans="2:18">
      <c r="B21" s="18">
        <v>1</v>
      </c>
      <c r="C21" s="19"/>
      <c r="D21" s="19" t="s">
        <v>16</v>
      </c>
      <c r="E21" s="19"/>
      <c r="F21" s="20" t="str">
        <f>IFERROR(VLOOKUP(テーブル1[[#This Row],[費目]],精算表!B:G,6,0),"")</f>
        <v/>
      </c>
      <c r="G21" s="20" t="str">
        <f>IFERROR(VLOOKUP(テーブル1[[#This Row],[費目]],精算表!J:O,6,0),"")</f>
        <v/>
      </c>
      <c r="H21" s="20" t="str">
        <f>IFERROR(VLOOKUP(テーブル1[[#This Row],[費目]],精算表!R:W,6,0),"")</f>
        <v/>
      </c>
      <c r="I21" s="20" t="str">
        <f>IFERROR(VLOOKUP(テーブル1[[#This Row],[費目]],精算表!Z:AE,6,0),"")</f>
        <v/>
      </c>
      <c r="J21" s="20" t="str">
        <f>IFERROR(VLOOKUP(テーブル1[[#This Row],[費目]],精算表!AH:AM,6,0),"")</f>
        <v/>
      </c>
      <c r="K21" s="20" t="str">
        <f>IFERROR(VLOOKUP(テーブル1[[#This Row],[費目]],精算表!AP:AU,6,0),"")</f>
        <v/>
      </c>
      <c r="L21" s="20" t="str">
        <f>IFERROR(VLOOKUP(テーブル1[[#This Row],[費目]],精算表!B18:G36,6,0),"")</f>
        <v/>
      </c>
      <c r="M21" s="20" t="str">
        <f>IFERROR(VLOOKUP(テーブル1[[#This Row],[費目]],精算表!J:O,6,0),"")</f>
        <v/>
      </c>
      <c r="N21" s="20" t="str">
        <f>IFERROR(VLOOKUP(テーブル1[[#This Row],[費目]],精算表!R:W,6,0),"")</f>
        <v/>
      </c>
      <c r="O21" s="20" t="str">
        <f>IFERROR(VLOOKUP(テーブル1[[#This Row],[費目]],精算表!Z:AE,6,0),"")</f>
        <v/>
      </c>
      <c r="P21" s="20" t="str">
        <f>IFERROR(VLOOKUP(テーブル1[[#This Row],[費目]],精算表!AH:AM,6,0),"")</f>
        <v/>
      </c>
      <c r="Q21" s="20" t="str">
        <f>IFERROR(VLOOKUP(テーブル1[[#This Row],[費目]],精算表!AP:AU,6,0),"")</f>
        <v/>
      </c>
      <c r="R21" s="17">
        <f t="shared" si="0"/>
        <v>0</v>
      </c>
    </row>
    <row r="22" spans="2:18">
      <c r="B22" s="14">
        <v>1</v>
      </c>
      <c r="C22" s="15"/>
      <c r="D22" s="19" t="s">
        <v>16</v>
      </c>
      <c r="E22" s="15"/>
      <c r="F22" s="16" t="str">
        <f>IFERROR(VLOOKUP(テーブル1[[#This Row],[費目]],精算表!B:G,6,0),"")</f>
        <v/>
      </c>
      <c r="G22" s="16" t="str">
        <f>IFERROR(VLOOKUP(テーブル1[[#This Row],[費目]],精算表!J:O,6,0),"")</f>
        <v/>
      </c>
      <c r="H22" s="16" t="str">
        <f>IFERROR(VLOOKUP(テーブル1[[#This Row],[費目]],精算表!R:W,6,0),"")</f>
        <v/>
      </c>
      <c r="I22" s="16" t="str">
        <f>IFERROR(VLOOKUP(テーブル1[[#This Row],[費目]],精算表!Z:AE,6,0),"")</f>
        <v/>
      </c>
      <c r="J22" s="16" t="str">
        <f>IFERROR(VLOOKUP(テーブル1[[#This Row],[費目]],精算表!AH:AM,6,0),"")</f>
        <v/>
      </c>
      <c r="K22" s="16" t="str">
        <f>IFERROR(VLOOKUP(テーブル1[[#This Row],[費目]],精算表!AP:AU,6,0),"")</f>
        <v/>
      </c>
      <c r="L22" s="16" t="str">
        <f>IFERROR(VLOOKUP(テーブル1[[#This Row],[費目]],精算表!B19:G37,6,0),"")</f>
        <v/>
      </c>
      <c r="M22" s="16" t="str">
        <f>IFERROR(VLOOKUP(テーブル1[[#This Row],[費目]],精算表!J:O,6,0),"")</f>
        <v/>
      </c>
      <c r="N22" s="16" t="str">
        <f>IFERROR(VLOOKUP(テーブル1[[#This Row],[費目]],精算表!R:W,6,0),"")</f>
        <v/>
      </c>
      <c r="O22" s="16" t="str">
        <f>IFERROR(VLOOKUP(テーブル1[[#This Row],[費目]],精算表!Z:AE,6,0),"")</f>
        <v/>
      </c>
      <c r="P22" s="16" t="str">
        <f>IFERROR(VLOOKUP(テーブル1[[#This Row],[費目]],精算表!AH:AM,6,0),"")</f>
        <v/>
      </c>
      <c r="Q22" s="16" t="str">
        <f>IFERROR(VLOOKUP(テーブル1[[#This Row],[費目]],精算表!AP:AU,6,0),"")</f>
        <v/>
      </c>
      <c r="R22" s="17">
        <f t="shared" si="0"/>
        <v>0</v>
      </c>
    </row>
    <row r="23" spans="2:18">
      <c r="B23" s="18">
        <v>1</v>
      </c>
      <c r="C23" s="19"/>
      <c r="D23" s="19" t="s">
        <v>16</v>
      </c>
      <c r="E23" s="19"/>
      <c r="F23" s="20" t="str">
        <f>IFERROR(VLOOKUP(テーブル1[[#This Row],[費目]],精算表!B:G,6,0),"")</f>
        <v/>
      </c>
      <c r="G23" s="20" t="str">
        <f>IFERROR(VLOOKUP(テーブル1[[#This Row],[費目]],精算表!J:O,6,0),"")</f>
        <v/>
      </c>
      <c r="H23" s="20" t="str">
        <f>IFERROR(VLOOKUP(テーブル1[[#This Row],[費目]],精算表!R:W,6,0),"")</f>
        <v/>
      </c>
      <c r="I23" s="20" t="str">
        <f>IFERROR(VLOOKUP(テーブル1[[#This Row],[費目]],精算表!Z:AE,6,0),"")</f>
        <v/>
      </c>
      <c r="J23" s="20" t="str">
        <f>IFERROR(VLOOKUP(テーブル1[[#This Row],[費目]],精算表!AH:AM,6,0),"")</f>
        <v/>
      </c>
      <c r="K23" s="20" t="str">
        <f>IFERROR(VLOOKUP(テーブル1[[#This Row],[費目]],精算表!AP:AU,6,0),"")</f>
        <v/>
      </c>
      <c r="L23" s="20" t="str">
        <f>IFERROR(VLOOKUP(テーブル1[[#This Row],[費目]],精算表!B20:G38,6,0),"")</f>
        <v/>
      </c>
      <c r="M23" s="20" t="str">
        <f>IFERROR(VLOOKUP(テーブル1[[#This Row],[費目]],精算表!J:O,6,0),"")</f>
        <v/>
      </c>
      <c r="N23" s="20" t="str">
        <f>IFERROR(VLOOKUP(テーブル1[[#This Row],[費目]],精算表!R:W,6,0),"")</f>
        <v/>
      </c>
      <c r="O23" s="20" t="str">
        <f>IFERROR(VLOOKUP(テーブル1[[#This Row],[費目]],精算表!Z:AE,6,0),"")</f>
        <v/>
      </c>
      <c r="P23" s="20" t="str">
        <f>IFERROR(VLOOKUP(テーブル1[[#This Row],[費目]],精算表!AH:AM,6,0),"")</f>
        <v/>
      </c>
      <c r="Q23" s="20" t="str">
        <f>IFERROR(VLOOKUP(テーブル1[[#This Row],[費目]],精算表!AP:AU,6,0),"")</f>
        <v/>
      </c>
      <c r="R23" s="17">
        <f t="shared" si="0"/>
        <v>0</v>
      </c>
    </row>
    <row r="24" spans="2:18">
      <c r="B24" s="14">
        <v>1</v>
      </c>
      <c r="C24" s="15"/>
      <c r="D24" s="19" t="s">
        <v>33</v>
      </c>
      <c r="E24" s="15"/>
      <c r="F24" s="16" t="str">
        <f>IFERROR(VLOOKUP(テーブル1[[#This Row],[費目]],精算表!B:G,6,0),"")</f>
        <v/>
      </c>
      <c r="G24" s="16" t="str">
        <f>IFERROR(VLOOKUP(テーブル1[[#This Row],[費目]],精算表!J:O,6,0),"")</f>
        <v/>
      </c>
      <c r="H24" s="16" t="str">
        <f>IFERROR(VLOOKUP(テーブル1[[#This Row],[費目]],精算表!R:W,6,0),"")</f>
        <v/>
      </c>
      <c r="I24" s="16" t="str">
        <f>IFERROR(VLOOKUP(テーブル1[[#This Row],[費目]],精算表!Z:AE,6,0),"")</f>
        <v/>
      </c>
      <c r="J24" s="16" t="str">
        <f>IFERROR(VLOOKUP(テーブル1[[#This Row],[費目]],精算表!AH:AM,6,0),"")</f>
        <v/>
      </c>
      <c r="K24" s="16" t="str">
        <f>IFERROR(VLOOKUP(テーブル1[[#This Row],[費目]],精算表!AP:AU,6,0),"")</f>
        <v/>
      </c>
      <c r="L24" s="21" t="str">
        <f>IFERROR(VLOOKUP(テーブル1[[#This Row],[費目]],精算表!AX1:BC19,6,0),"")</f>
        <v/>
      </c>
      <c r="M24" s="16" t="str">
        <f>IFERROR(VLOOKUP(テーブル1[[#This Row],[費目]],精算表!J:O,6,0),"")</f>
        <v/>
      </c>
      <c r="N24" s="16" t="str">
        <f>IFERROR(VLOOKUP(テーブル1[[#This Row],[費目]],精算表!R:W,6,0),"")</f>
        <v/>
      </c>
      <c r="O24" s="16" t="str">
        <f>IFERROR(VLOOKUP(テーブル1[[#This Row],[費目]],精算表!Z:AE,6,0),"")</f>
        <v/>
      </c>
      <c r="P24" s="16" t="str">
        <f>IFERROR(VLOOKUP(テーブル1[[#This Row],[費目]],精算表!AH:AM,6,0),"")</f>
        <v/>
      </c>
      <c r="Q24" s="16" t="str">
        <f>IFERROR(VLOOKUP(テーブル1[[#This Row],[費目]],精算表!AP:AU,6,0),"")</f>
        <v/>
      </c>
      <c r="R24" s="17">
        <f>SUM(F24:Q24)</f>
        <v>0</v>
      </c>
    </row>
    <row r="25" spans="2:18">
      <c r="B25" s="18">
        <v>1</v>
      </c>
      <c r="C25" s="19"/>
      <c r="D25" s="19" t="s">
        <v>16</v>
      </c>
      <c r="E25" s="19"/>
      <c r="F25" s="20" t="str">
        <f>IFERROR(VLOOKUP(テーブル1[[#This Row],[費目]],精算表!B:G,6,0),"")</f>
        <v/>
      </c>
      <c r="G25" s="20" t="str">
        <f>IFERROR(VLOOKUP(テーブル1[[#This Row],[費目]],精算表!J:O,6,0),"")</f>
        <v/>
      </c>
      <c r="H25" s="20" t="str">
        <f>IFERROR(VLOOKUP(テーブル1[[#This Row],[費目]],精算表!R:W,6,0),"")</f>
        <v/>
      </c>
      <c r="I25" s="20" t="str">
        <f>IFERROR(VLOOKUP(テーブル1[[#This Row],[費目]],精算表!Z:AE,6,0),"")</f>
        <v/>
      </c>
      <c r="J25" s="20" t="str">
        <f>IFERROR(VLOOKUP(テーブル1[[#This Row],[費目]],精算表!AH:AM,6,0),"")</f>
        <v/>
      </c>
      <c r="K25" s="20" t="str">
        <f>IFERROR(VLOOKUP(テーブル1[[#This Row],[費目]],精算表!AP:AU,6,0),"")</f>
        <v/>
      </c>
      <c r="L25" s="20" t="str">
        <f>IFERROR(VLOOKUP(テーブル1[[#This Row],[費目]],精算表!B22:G40,6,0),"")</f>
        <v/>
      </c>
      <c r="M25" s="20" t="str">
        <f>IFERROR(VLOOKUP(テーブル1[[#This Row],[費目]],精算表!J:O,6,0),"")</f>
        <v/>
      </c>
      <c r="N25" s="20" t="str">
        <f>IFERROR(VLOOKUP(テーブル1[[#This Row],[費目]],精算表!R:W,6,0),"")</f>
        <v/>
      </c>
      <c r="O25" s="20" t="str">
        <f>IFERROR(VLOOKUP(テーブル1[[#This Row],[費目]],精算表!Z:AE,6,0),"")</f>
        <v/>
      </c>
      <c r="P25" s="20" t="str">
        <f>IFERROR(VLOOKUP(テーブル1[[#This Row],[費目]],精算表!AH:AM,6,0),"")</f>
        <v/>
      </c>
      <c r="Q25" s="20" t="str">
        <f>IFERROR(VLOOKUP(テーブル1[[#This Row],[費目]],精算表!AP:AU,6,0),"")</f>
        <v/>
      </c>
      <c r="R25" s="17">
        <f t="shared" si="0"/>
        <v>0</v>
      </c>
    </row>
    <row r="26" spans="2:18">
      <c r="B26" s="14">
        <v>1</v>
      </c>
      <c r="C26" s="19"/>
      <c r="D26" s="19" t="s">
        <v>16</v>
      </c>
      <c r="E26" s="15"/>
      <c r="F26" s="16" t="str">
        <f>IFERROR(VLOOKUP(テーブル1[[#This Row],[費目]],精算表!B:G,6,0),"")</f>
        <v/>
      </c>
      <c r="G26" s="16" t="str">
        <f>IFERROR(VLOOKUP(テーブル1[[#This Row],[費目]],精算表!J:O,6,0),"")</f>
        <v/>
      </c>
      <c r="H26" s="16" t="str">
        <f>IFERROR(VLOOKUP(テーブル1[[#This Row],[費目]],精算表!R:W,6,0),"")</f>
        <v/>
      </c>
      <c r="I26" s="16" t="str">
        <f>IFERROR(VLOOKUP(テーブル1[[#This Row],[費目]],精算表!Z:AE,6,0),"")</f>
        <v/>
      </c>
      <c r="J26" s="16" t="str">
        <f>IFERROR(VLOOKUP(テーブル1[[#This Row],[費目]],精算表!AH:AM,6,0),"")</f>
        <v/>
      </c>
      <c r="K26" s="16" t="str">
        <f>IFERROR(VLOOKUP(テーブル1[[#This Row],[費目]],精算表!AP:AU,6,0),"")</f>
        <v/>
      </c>
      <c r="L26" s="16" t="str">
        <f>IFERROR(VLOOKUP(テーブル1[[#This Row],[費目]],精算表!B23:G41,6,0),"")</f>
        <v/>
      </c>
      <c r="M26" s="16" t="str">
        <f>IFERROR(VLOOKUP(テーブル1[[#This Row],[費目]],精算表!J:O,6,0),"")</f>
        <v/>
      </c>
      <c r="N26" s="16" t="str">
        <f>IFERROR(VLOOKUP(テーブル1[[#This Row],[費目]],精算表!R:W,6,0),"")</f>
        <v/>
      </c>
      <c r="O26" s="16" t="str">
        <f>IFERROR(VLOOKUP(テーブル1[[#This Row],[費目]],精算表!Z:AE,6,0),"")</f>
        <v/>
      </c>
      <c r="P26" s="16" t="str">
        <f>IFERROR(VLOOKUP(テーブル1[[#This Row],[費目]],精算表!AH:AM,6,0),"")</f>
        <v/>
      </c>
      <c r="Q26" s="16" t="str">
        <f>IFERROR(VLOOKUP(テーブル1[[#This Row],[費目]],精算表!AP:AU,6,0),"")</f>
        <v/>
      </c>
      <c r="R26" s="17">
        <f t="shared" si="0"/>
        <v>0</v>
      </c>
    </row>
    <row r="27" spans="2:18">
      <c r="B27" s="18">
        <v>2</v>
      </c>
      <c r="C27" s="19" t="s">
        <v>30</v>
      </c>
      <c r="D27" s="19" t="s">
        <v>16</v>
      </c>
      <c r="E27" s="19"/>
      <c r="F27" s="20">
        <f>IFERROR(VLOOKUP(テーブル1[[#This Row],[費目]],精算表!B:G,6,0),"")</f>
        <v>0</v>
      </c>
      <c r="G27" s="20">
        <f>IFERROR(VLOOKUP(テーブル1[[#This Row],[費目]],精算表!J:O,6,0),"")</f>
        <v>0</v>
      </c>
      <c r="H27" s="20">
        <f>IFERROR(VLOOKUP(テーブル1[[#This Row],[費目]],精算表!R:W,6,0),"")</f>
        <v>0</v>
      </c>
      <c r="I27" s="20">
        <f>IFERROR(VLOOKUP(テーブル1[[#This Row],[費目]],精算表!Z:AE,6,0),"")</f>
        <v>0</v>
      </c>
      <c r="J27" s="20">
        <f>IFERROR(VLOOKUP(テーブル1[[#This Row],[費目]],精算表!AH:AM,6,0),"")</f>
        <v>0</v>
      </c>
      <c r="K27" s="20">
        <f>IFERROR(VLOOKUP(テーブル1[[#This Row],[費目]],精算表!AP:AU,6,0),"")</f>
        <v>0</v>
      </c>
      <c r="L27" s="20" t="str">
        <f>IFERROR(VLOOKUP(テーブル1[[#This Row],[費目]],精算表!B24:G42,6,0),"")</f>
        <v/>
      </c>
      <c r="M27" s="20">
        <f>IFERROR(VLOOKUP(テーブル1[[#This Row],[費目]],精算表!J:O,6,0),"")</f>
        <v>0</v>
      </c>
      <c r="N27" s="20">
        <f>IFERROR(VLOOKUP(テーブル1[[#This Row],[費目]],精算表!R:W,6,0),"")</f>
        <v>0</v>
      </c>
      <c r="O27" s="20">
        <f>IFERROR(VLOOKUP(テーブル1[[#This Row],[費目]],精算表!Z:AE,6,0),"")</f>
        <v>0</v>
      </c>
      <c r="P27" s="20">
        <f>IFERROR(VLOOKUP(テーブル1[[#This Row],[費目]],精算表!AH:AM,6,0),"")</f>
        <v>0</v>
      </c>
      <c r="Q27" s="20">
        <f>IFERROR(VLOOKUP(テーブル1[[#This Row],[費目]],精算表!AP:AU,6,0),"")</f>
        <v>0</v>
      </c>
      <c r="R27" s="17">
        <f t="shared" si="0"/>
        <v>0</v>
      </c>
    </row>
    <row r="28" spans="2:18">
      <c r="B28" s="14">
        <v>2</v>
      </c>
      <c r="C28" s="19" t="s">
        <v>31</v>
      </c>
      <c r="D28" s="15" t="s">
        <v>16</v>
      </c>
      <c r="E28" s="15"/>
      <c r="F28" s="16">
        <f>IFERROR(VLOOKUP(テーブル1[[#This Row],[費目]],精算表!B:G,6,0),"")</f>
        <v>0</v>
      </c>
      <c r="G28" s="16">
        <f>IFERROR(VLOOKUP(テーブル1[[#This Row],[費目]],精算表!J:O,6,0),"")</f>
        <v>0</v>
      </c>
      <c r="H28" s="16">
        <f>IFERROR(VLOOKUP(テーブル1[[#This Row],[費目]],精算表!R:W,6,0),"")</f>
        <v>0</v>
      </c>
      <c r="I28" s="16">
        <f>IFERROR(VLOOKUP(テーブル1[[#This Row],[費目]],精算表!Z:AE,6,0),"")</f>
        <v>0</v>
      </c>
      <c r="J28" s="16">
        <f>IFERROR(VLOOKUP(テーブル1[[#This Row],[費目]],精算表!AH:AM,6,0),"")</f>
        <v>0</v>
      </c>
      <c r="K28" s="16">
        <f>IFERROR(VLOOKUP(テーブル1[[#This Row],[費目]],精算表!AP:AU,6,0),"")</f>
        <v>0</v>
      </c>
      <c r="L28" s="16" t="str">
        <f>IFERROR(VLOOKUP(テーブル1[[#This Row],[費目]],精算表!B25:G43,6,0),"")</f>
        <v/>
      </c>
      <c r="M28" s="16">
        <f>IFERROR(VLOOKUP(テーブル1[[#This Row],[費目]],精算表!J:O,6,0),"")</f>
        <v>0</v>
      </c>
      <c r="N28" s="16">
        <f>IFERROR(VLOOKUP(テーブル1[[#This Row],[費目]],精算表!R:W,6,0),"")</f>
        <v>0</v>
      </c>
      <c r="O28" s="16">
        <f>IFERROR(VLOOKUP(テーブル1[[#This Row],[費目]],精算表!Z:AE,6,0),"")</f>
        <v>0</v>
      </c>
      <c r="P28" s="16">
        <f>IFERROR(VLOOKUP(テーブル1[[#This Row],[費目]],精算表!AH:AM,6,0),"")</f>
        <v>0</v>
      </c>
      <c r="Q28" s="16">
        <f>IFERROR(VLOOKUP(テーブル1[[#This Row],[費目]],精算表!AP:AU,6,0),"")</f>
        <v>0</v>
      </c>
      <c r="R28" s="17">
        <f t="shared" si="0"/>
        <v>0</v>
      </c>
    </row>
    <row r="29" spans="2:18">
      <c r="B29" s="18"/>
      <c r="C29" s="19"/>
      <c r="D29" s="19"/>
      <c r="E29" s="19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17">
        <f t="shared" si="0"/>
        <v>0</v>
      </c>
    </row>
    <row r="30" spans="2:18">
      <c r="B30" s="23"/>
      <c r="C30" s="24"/>
      <c r="D30" s="24"/>
      <c r="E30" s="2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>
        <f t="shared" si="0"/>
        <v>0</v>
      </c>
    </row>
    <row r="31" spans="2:18">
      <c r="B31" s="27"/>
      <c r="C31" s="28"/>
      <c r="D31" s="28"/>
      <c r="E31" s="28" t="s">
        <v>15</v>
      </c>
      <c r="F31" s="29">
        <f t="shared" ref="F31:R31" si="2">SUM(F3:F30)</f>
        <v>284200</v>
      </c>
      <c r="G31" s="29">
        <f t="shared" si="2"/>
        <v>280200</v>
      </c>
      <c r="H31" s="29">
        <f t="shared" si="2"/>
        <v>275200</v>
      </c>
      <c r="I31" s="29">
        <f t="shared" si="2"/>
        <v>269000</v>
      </c>
      <c r="J31" s="29">
        <f t="shared" si="2"/>
        <v>253200</v>
      </c>
      <c r="K31" s="29">
        <f t="shared" si="2"/>
        <v>279200</v>
      </c>
      <c r="L31" s="29">
        <f t="shared" si="2"/>
        <v>285200</v>
      </c>
      <c r="M31" s="29">
        <f t="shared" si="2"/>
        <v>280200</v>
      </c>
      <c r="N31" s="29">
        <f t="shared" si="2"/>
        <v>275200</v>
      </c>
      <c r="O31" s="29">
        <f t="shared" si="2"/>
        <v>269000</v>
      </c>
      <c r="P31" s="29">
        <f t="shared" si="2"/>
        <v>253200</v>
      </c>
      <c r="Q31" s="29">
        <f t="shared" si="2"/>
        <v>279200</v>
      </c>
      <c r="R31" s="29">
        <f t="shared" si="2"/>
        <v>3283000</v>
      </c>
    </row>
    <row r="32" spans="2:18">
      <c r="B32" s="9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2:18" ht="12">
      <c r="B33" s="30" t="s">
        <v>32</v>
      </c>
      <c r="C33" s="9"/>
      <c r="D33" s="5"/>
      <c r="E33" s="5"/>
      <c r="F33" s="9" t="s">
        <v>3</v>
      </c>
      <c r="G33" s="9" t="s">
        <v>4</v>
      </c>
      <c r="H33" s="9" t="s">
        <v>5</v>
      </c>
      <c r="I33" s="9" t="s">
        <v>6</v>
      </c>
      <c r="J33" s="9" t="s">
        <v>7</v>
      </c>
      <c r="K33" s="9" t="s">
        <v>8</v>
      </c>
      <c r="L33" s="9" t="s">
        <v>9</v>
      </c>
      <c r="M33" s="9" t="s">
        <v>10</v>
      </c>
      <c r="N33" s="9" t="s">
        <v>11</v>
      </c>
      <c r="O33" s="9" t="s">
        <v>12</v>
      </c>
      <c r="P33" s="9" t="s">
        <v>13</v>
      </c>
      <c r="Q33" s="9" t="s">
        <v>14</v>
      </c>
      <c r="R33" s="9" t="s">
        <v>15</v>
      </c>
    </row>
    <row r="34" spans="2:18">
      <c r="B34" s="136" t="s">
        <v>33</v>
      </c>
      <c r="C34" s="136"/>
      <c r="D34" s="31"/>
      <c r="E34" s="31"/>
      <c r="F34" s="32">
        <f t="shared" ref="F34:F40" si="3">SUMIF(D$3:D$30,B34,F$3:F$30)</f>
        <v>10000</v>
      </c>
      <c r="G34" s="32">
        <f t="shared" ref="G34:R40" si="4">SUMIF($D$3:$D$30,$B34,G$3:G$30)</f>
        <v>10000</v>
      </c>
      <c r="H34" s="32">
        <f t="shared" si="4"/>
        <v>10000</v>
      </c>
      <c r="I34" s="32">
        <f t="shared" si="4"/>
        <v>10000</v>
      </c>
      <c r="J34" s="32">
        <f t="shared" si="4"/>
        <v>10000</v>
      </c>
      <c r="K34" s="32">
        <f t="shared" si="4"/>
        <v>10000</v>
      </c>
      <c r="L34" s="32">
        <f t="shared" si="4"/>
        <v>10000</v>
      </c>
      <c r="M34" s="32">
        <f t="shared" si="4"/>
        <v>10000</v>
      </c>
      <c r="N34" s="32">
        <f t="shared" si="4"/>
        <v>10000</v>
      </c>
      <c r="O34" s="32">
        <f t="shared" si="4"/>
        <v>10000</v>
      </c>
      <c r="P34" s="32">
        <f t="shared" si="4"/>
        <v>10000</v>
      </c>
      <c r="Q34" s="32">
        <f t="shared" si="4"/>
        <v>10000</v>
      </c>
      <c r="R34" s="33">
        <f t="shared" si="4"/>
        <v>120000</v>
      </c>
    </row>
    <row r="35" spans="2:18">
      <c r="B35" s="132" t="s">
        <v>34</v>
      </c>
      <c r="C35" s="132"/>
      <c r="D35" s="15"/>
      <c r="E35" s="15"/>
      <c r="F35" s="16">
        <f t="shared" si="3"/>
        <v>256200</v>
      </c>
      <c r="G35" s="16">
        <f t="shared" si="4"/>
        <v>252200</v>
      </c>
      <c r="H35" s="16">
        <f t="shared" si="4"/>
        <v>247200</v>
      </c>
      <c r="I35" s="16">
        <f t="shared" si="4"/>
        <v>241000</v>
      </c>
      <c r="J35" s="16">
        <f t="shared" si="4"/>
        <v>225200</v>
      </c>
      <c r="K35" s="16">
        <f t="shared" si="4"/>
        <v>251200</v>
      </c>
      <c r="L35" s="16">
        <f t="shared" si="4"/>
        <v>257200</v>
      </c>
      <c r="M35" s="16">
        <f t="shared" si="4"/>
        <v>252200</v>
      </c>
      <c r="N35" s="16">
        <f t="shared" si="4"/>
        <v>247200</v>
      </c>
      <c r="O35" s="16">
        <f t="shared" si="4"/>
        <v>241000</v>
      </c>
      <c r="P35" s="16">
        <f t="shared" si="4"/>
        <v>225200</v>
      </c>
      <c r="Q35" s="16">
        <f t="shared" si="4"/>
        <v>251200</v>
      </c>
      <c r="R35" s="34">
        <f t="shared" si="4"/>
        <v>2947000</v>
      </c>
    </row>
    <row r="36" spans="2:18">
      <c r="B36" s="132" t="s">
        <v>25</v>
      </c>
      <c r="C36" s="132"/>
      <c r="D36" s="15"/>
      <c r="E36" s="15"/>
      <c r="F36" s="16">
        <f t="shared" si="3"/>
        <v>18000</v>
      </c>
      <c r="G36" s="16">
        <f t="shared" si="4"/>
        <v>18000</v>
      </c>
      <c r="H36" s="16">
        <f t="shared" si="4"/>
        <v>18000</v>
      </c>
      <c r="I36" s="16">
        <f t="shared" si="4"/>
        <v>18000</v>
      </c>
      <c r="J36" s="16">
        <f t="shared" si="4"/>
        <v>18000</v>
      </c>
      <c r="K36" s="16">
        <f t="shared" si="4"/>
        <v>18000</v>
      </c>
      <c r="L36" s="16">
        <f t="shared" si="4"/>
        <v>18000</v>
      </c>
      <c r="M36" s="16">
        <f t="shared" si="4"/>
        <v>18000</v>
      </c>
      <c r="N36" s="16">
        <f t="shared" si="4"/>
        <v>18000</v>
      </c>
      <c r="O36" s="16">
        <f t="shared" si="4"/>
        <v>18000</v>
      </c>
      <c r="P36" s="16">
        <f t="shared" si="4"/>
        <v>18000</v>
      </c>
      <c r="Q36" s="16">
        <f t="shared" si="4"/>
        <v>18000</v>
      </c>
      <c r="R36" s="34">
        <f t="shared" si="4"/>
        <v>216000</v>
      </c>
    </row>
    <row r="37" spans="2:18">
      <c r="B37" s="132" t="s">
        <v>35</v>
      </c>
      <c r="C37" s="132"/>
      <c r="D37" s="15"/>
      <c r="E37" s="15"/>
      <c r="F37" s="16">
        <f t="shared" si="3"/>
        <v>0</v>
      </c>
      <c r="G37" s="16">
        <f t="shared" si="4"/>
        <v>0</v>
      </c>
      <c r="H37" s="16">
        <f t="shared" si="4"/>
        <v>0</v>
      </c>
      <c r="I37" s="16">
        <f t="shared" si="4"/>
        <v>0</v>
      </c>
      <c r="J37" s="16">
        <f t="shared" si="4"/>
        <v>0</v>
      </c>
      <c r="K37" s="16">
        <f t="shared" si="4"/>
        <v>0</v>
      </c>
      <c r="L37" s="16">
        <f t="shared" si="4"/>
        <v>0</v>
      </c>
      <c r="M37" s="16">
        <f t="shared" si="4"/>
        <v>0</v>
      </c>
      <c r="N37" s="16">
        <f t="shared" si="4"/>
        <v>0</v>
      </c>
      <c r="O37" s="16">
        <f t="shared" si="4"/>
        <v>0</v>
      </c>
      <c r="P37" s="16">
        <f t="shared" si="4"/>
        <v>0</v>
      </c>
      <c r="Q37" s="16">
        <f t="shared" si="4"/>
        <v>0</v>
      </c>
      <c r="R37" s="34">
        <f t="shared" si="4"/>
        <v>0</v>
      </c>
    </row>
    <row r="38" spans="2:18">
      <c r="B38" s="132" t="s">
        <v>36</v>
      </c>
      <c r="C38" s="132"/>
      <c r="D38" s="15"/>
      <c r="E38" s="15"/>
      <c r="F38" s="16">
        <f t="shared" si="3"/>
        <v>0</v>
      </c>
      <c r="G38" s="16">
        <f t="shared" si="4"/>
        <v>0</v>
      </c>
      <c r="H38" s="16">
        <f t="shared" si="4"/>
        <v>0</v>
      </c>
      <c r="I38" s="16">
        <f t="shared" si="4"/>
        <v>0</v>
      </c>
      <c r="J38" s="16">
        <f t="shared" si="4"/>
        <v>0</v>
      </c>
      <c r="K38" s="16">
        <f t="shared" si="4"/>
        <v>0</v>
      </c>
      <c r="L38" s="16">
        <f t="shared" si="4"/>
        <v>0</v>
      </c>
      <c r="M38" s="16">
        <f t="shared" si="4"/>
        <v>0</v>
      </c>
      <c r="N38" s="16">
        <f t="shared" si="4"/>
        <v>0</v>
      </c>
      <c r="O38" s="16">
        <f t="shared" si="4"/>
        <v>0</v>
      </c>
      <c r="P38" s="16">
        <f t="shared" si="4"/>
        <v>0</v>
      </c>
      <c r="Q38" s="16">
        <f t="shared" si="4"/>
        <v>0</v>
      </c>
      <c r="R38" s="34">
        <f t="shared" si="4"/>
        <v>0</v>
      </c>
    </row>
    <row r="39" spans="2:18">
      <c r="B39" s="132" t="s">
        <v>37</v>
      </c>
      <c r="C39" s="132"/>
      <c r="D39" s="15"/>
      <c r="E39" s="15"/>
      <c r="F39" s="16">
        <f t="shared" si="3"/>
        <v>0</v>
      </c>
      <c r="G39" s="16">
        <f t="shared" si="4"/>
        <v>0</v>
      </c>
      <c r="H39" s="16">
        <f t="shared" si="4"/>
        <v>0</v>
      </c>
      <c r="I39" s="16">
        <f t="shared" si="4"/>
        <v>0</v>
      </c>
      <c r="J39" s="16">
        <f t="shared" si="4"/>
        <v>0</v>
      </c>
      <c r="K39" s="16">
        <f t="shared" si="4"/>
        <v>0</v>
      </c>
      <c r="L39" s="16">
        <f t="shared" si="4"/>
        <v>0</v>
      </c>
      <c r="M39" s="16">
        <f t="shared" si="4"/>
        <v>0</v>
      </c>
      <c r="N39" s="16">
        <f t="shared" si="4"/>
        <v>0</v>
      </c>
      <c r="O39" s="16">
        <f t="shared" si="4"/>
        <v>0</v>
      </c>
      <c r="P39" s="16">
        <f t="shared" si="4"/>
        <v>0</v>
      </c>
      <c r="Q39" s="16">
        <f t="shared" si="4"/>
        <v>0</v>
      </c>
      <c r="R39" s="34">
        <f t="shared" si="4"/>
        <v>0</v>
      </c>
    </row>
    <row r="40" spans="2:18">
      <c r="B40" s="132" t="s">
        <v>38</v>
      </c>
      <c r="C40" s="132"/>
      <c r="D40" s="15"/>
      <c r="E40" s="15"/>
      <c r="F40" s="16">
        <f t="shared" si="3"/>
        <v>0</v>
      </c>
      <c r="G40" s="16">
        <f t="shared" si="4"/>
        <v>0</v>
      </c>
      <c r="H40" s="16">
        <f t="shared" si="4"/>
        <v>0</v>
      </c>
      <c r="I40" s="16">
        <f t="shared" si="4"/>
        <v>0</v>
      </c>
      <c r="J40" s="16">
        <f t="shared" si="4"/>
        <v>0</v>
      </c>
      <c r="K40" s="16">
        <f t="shared" si="4"/>
        <v>0</v>
      </c>
      <c r="L40" s="16">
        <f t="shared" si="4"/>
        <v>0</v>
      </c>
      <c r="M40" s="16">
        <f t="shared" si="4"/>
        <v>0</v>
      </c>
      <c r="N40" s="16">
        <f t="shared" si="4"/>
        <v>0</v>
      </c>
      <c r="O40" s="16">
        <f t="shared" si="4"/>
        <v>0</v>
      </c>
      <c r="P40" s="16">
        <f t="shared" si="4"/>
        <v>0</v>
      </c>
      <c r="Q40" s="16">
        <f t="shared" si="4"/>
        <v>0</v>
      </c>
      <c r="R40" s="34">
        <f t="shared" si="4"/>
        <v>0</v>
      </c>
    </row>
    <row r="41" spans="2:18">
      <c r="B41" s="133"/>
      <c r="C41" s="133"/>
      <c r="D41" s="24"/>
      <c r="E41" s="24"/>
      <c r="F41" s="25">
        <f>SUMIF(D$3:D$30,C41,F$3:F$30)</f>
        <v>0</v>
      </c>
      <c r="G41" s="25">
        <f t="shared" ref="G41:R41" si="5">SUMIF($D$3:$D$30,$C41,G$3:G$30)</f>
        <v>0</v>
      </c>
      <c r="H41" s="25">
        <f t="shared" si="5"/>
        <v>0</v>
      </c>
      <c r="I41" s="25">
        <f t="shared" si="5"/>
        <v>0</v>
      </c>
      <c r="J41" s="25">
        <f t="shared" si="5"/>
        <v>0</v>
      </c>
      <c r="K41" s="25">
        <f t="shared" si="5"/>
        <v>0</v>
      </c>
      <c r="L41" s="25">
        <f t="shared" si="5"/>
        <v>0</v>
      </c>
      <c r="M41" s="25">
        <f t="shared" si="5"/>
        <v>0</v>
      </c>
      <c r="N41" s="25">
        <f t="shared" si="5"/>
        <v>0</v>
      </c>
      <c r="O41" s="25">
        <f t="shared" si="5"/>
        <v>0</v>
      </c>
      <c r="P41" s="25">
        <f t="shared" si="5"/>
        <v>0</v>
      </c>
      <c r="Q41" s="25">
        <f t="shared" si="5"/>
        <v>0</v>
      </c>
      <c r="R41" s="35">
        <f t="shared" si="5"/>
        <v>0</v>
      </c>
    </row>
    <row r="42" spans="2:18">
      <c r="B42" s="36"/>
      <c r="C42" s="37"/>
      <c r="D42" s="37"/>
      <c r="E42" s="37" t="s">
        <v>15</v>
      </c>
      <c r="F42" s="38">
        <f>SUM(F34:F41)</f>
        <v>284200</v>
      </c>
      <c r="G42" s="38">
        <f t="shared" ref="G42:R42" si="6">SUM(G34:G41)</f>
        <v>280200</v>
      </c>
      <c r="H42" s="38">
        <f t="shared" si="6"/>
        <v>275200</v>
      </c>
      <c r="I42" s="38">
        <f t="shared" si="6"/>
        <v>269000</v>
      </c>
      <c r="J42" s="38">
        <f t="shared" si="6"/>
        <v>253200</v>
      </c>
      <c r="K42" s="38">
        <f t="shared" si="6"/>
        <v>279200</v>
      </c>
      <c r="L42" s="38">
        <f t="shared" si="6"/>
        <v>285200</v>
      </c>
      <c r="M42" s="38">
        <f t="shared" si="6"/>
        <v>280200</v>
      </c>
      <c r="N42" s="38">
        <f t="shared" si="6"/>
        <v>275200</v>
      </c>
      <c r="O42" s="38">
        <f t="shared" si="6"/>
        <v>269000</v>
      </c>
      <c r="P42" s="38">
        <f t="shared" si="6"/>
        <v>253200</v>
      </c>
      <c r="Q42" s="38">
        <f t="shared" si="6"/>
        <v>279200</v>
      </c>
      <c r="R42" s="38">
        <f t="shared" si="6"/>
        <v>3283000</v>
      </c>
    </row>
    <row r="43" spans="2:18">
      <c r="B43" s="9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2:18" ht="12">
      <c r="B44" s="30" t="s">
        <v>39</v>
      </c>
      <c r="C44" s="9"/>
      <c r="D44" s="5"/>
      <c r="E44" s="5"/>
      <c r="F44" s="9" t="s">
        <v>3</v>
      </c>
      <c r="G44" s="9" t="s">
        <v>4</v>
      </c>
      <c r="H44" s="9" t="s">
        <v>5</v>
      </c>
      <c r="I44" s="9" t="s">
        <v>6</v>
      </c>
      <c r="J44" s="9" t="s">
        <v>7</v>
      </c>
      <c r="K44" s="9" t="s">
        <v>8</v>
      </c>
      <c r="L44" s="9" t="s">
        <v>9</v>
      </c>
      <c r="M44" s="9" t="s">
        <v>10</v>
      </c>
      <c r="N44" s="9" t="s">
        <v>11</v>
      </c>
      <c r="O44" s="9" t="s">
        <v>12</v>
      </c>
      <c r="P44" s="9" t="s">
        <v>13</v>
      </c>
      <c r="Q44" s="9" t="s">
        <v>14</v>
      </c>
      <c r="R44" s="9" t="s">
        <v>15</v>
      </c>
    </row>
    <row r="45" spans="2:18">
      <c r="B45" s="39">
        <v>1</v>
      </c>
      <c r="C45" s="31" t="s">
        <v>40</v>
      </c>
      <c r="D45" s="31"/>
      <c r="E45" s="31"/>
      <c r="F45" s="32">
        <f t="shared" ref="F45:R45" si="7">SUMIF($B$3:$B$30,$B45,F$3:F$30)</f>
        <v>189200</v>
      </c>
      <c r="G45" s="32">
        <f t="shared" si="7"/>
        <v>185200</v>
      </c>
      <c r="H45" s="32">
        <f t="shared" si="7"/>
        <v>180200</v>
      </c>
      <c r="I45" s="32">
        <f t="shared" si="7"/>
        <v>174000</v>
      </c>
      <c r="J45" s="32">
        <f t="shared" si="7"/>
        <v>158200</v>
      </c>
      <c r="K45" s="32">
        <f t="shared" si="7"/>
        <v>184200</v>
      </c>
      <c r="L45" s="32">
        <f t="shared" si="7"/>
        <v>190200</v>
      </c>
      <c r="M45" s="32">
        <f t="shared" si="7"/>
        <v>185200</v>
      </c>
      <c r="N45" s="32">
        <f t="shared" si="7"/>
        <v>180200</v>
      </c>
      <c r="O45" s="32">
        <f t="shared" si="7"/>
        <v>174000</v>
      </c>
      <c r="P45" s="32">
        <f t="shared" si="7"/>
        <v>158200</v>
      </c>
      <c r="Q45" s="32">
        <f t="shared" si="7"/>
        <v>184200</v>
      </c>
      <c r="R45" s="33">
        <f t="shared" si="7"/>
        <v>2143000</v>
      </c>
    </row>
    <row r="46" spans="2:18">
      <c r="B46" s="14">
        <v>2</v>
      </c>
      <c r="C46" s="15" t="s">
        <v>41</v>
      </c>
      <c r="D46" s="15"/>
      <c r="E46" s="15"/>
      <c r="F46" s="16">
        <f>SUMIF(B$3:B$30,B46,F$3:F$30)</f>
        <v>65000</v>
      </c>
      <c r="G46" s="16">
        <f t="shared" ref="G46:R49" si="8">SUMIF($B$3:$B$30,$B46,G$3:G$30)</f>
        <v>65000</v>
      </c>
      <c r="H46" s="16">
        <f t="shared" si="8"/>
        <v>65000</v>
      </c>
      <c r="I46" s="16">
        <f t="shared" si="8"/>
        <v>65000</v>
      </c>
      <c r="J46" s="16">
        <f t="shared" si="8"/>
        <v>65000</v>
      </c>
      <c r="K46" s="16">
        <f t="shared" si="8"/>
        <v>65000</v>
      </c>
      <c r="L46" s="16">
        <f t="shared" si="8"/>
        <v>65000</v>
      </c>
      <c r="M46" s="16">
        <f t="shared" si="8"/>
        <v>65000</v>
      </c>
      <c r="N46" s="16">
        <f t="shared" si="8"/>
        <v>65000</v>
      </c>
      <c r="O46" s="16">
        <f t="shared" si="8"/>
        <v>65000</v>
      </c>
      <c r="P46" s="16">
        <f t="shared" si="8"/>
        <v>65000</v>
      </c>
      <c r="Q46" s="16">
        <f t="shared" si="8"/>
        <v>65000</v>
      </c>
      <c r="R46" s="34">
        <f t="shared" si="8"/>
        <v>780000</v>
      </c>
    </row>
    <row r="47" spans="2:18">
      <c r="B47" s="14">
        <v>3</v>
      </c>
      <c r="C47" s="15" t="s">
        <v>42</v>
      </c>
      <c r="D47" s="15"/>
      <c r="E47" s="15"/>
      <c r="F47" s="16">
        <f>SUMIF(B$3:B$30,B47,F$3:F$30)</f>
        <v>30000</v>
      </c>
      <c r="G47" s="16">
        <f t="shared" si="8"/>
        <v>30000</v>
      </c>
      <c r="H47" s="16">
        <f t="shared" si="8"/>
        <v>30000</v>
      </c>
      <c r="I47" s="16">
        <f t="shared" si="8"/>
        <v>30000</v>
      </c>
      <c r="J47" s="16">
        <f t="shared" si="8"/>
        <v>30000</v>
      </c>
      <c r="K47" s="16">
        <f t="shared" si="8"/>
        <v>30000</v>
      </c>
      <c r="L47" s="16">
        <f t="shared" si="8"/>
        <v>30000</v>
      </c>
      <c r="M47" s="16">
        <f t="shared" si="8"/>
        <v>30000</v>
      </c>
      <c r="N47" s="16">
        <f t="shared" si="8"/>
        <v>30000</v>
      </c>
      <c r="O47" s="16">
        <f t="shared" si="8"/>
        <v>30000</v>
      </c>
      <c r="P47" s="16">
        <f t="shared" si="8"/>
        <v>30000</v>
      </c>
      <c r="Q47" s="16">
        <f t="shared" si="8"/>
        <v>30000</v>
      </c>
      <c r="R47" s="34">
        <f t="shared" si="8"/>
        <v>360000</v>
      </c>
    </row>
    <row r="48" spans="2:18">
      <c r="B48" s="14">
        <v>4</v>
      </c>
      <c r="C48" s="15" t="s">
        <v>43</v>
      </c>
      <c r="D48" s="15"/>
      <c r="E48" s="15"/>
      <c r="F48" s="16">
        <f>SUMIF(B$3:B$30,B48,F$3:F$30)</f>
        <v>0</v>
      </c>
      <c r="G48" s="16">
        <f t="shared" si="8"/>
        <v>0</v>
      </c>
      <c r="H48" s="16">
        <f t="shared" si="8"/>
        <v>0</v>
      </c>
      <c r="I48" s="16">
        <f t="shared" si="8"/>
        <v>0</v>
      </c>
      <c r="J48" s="16">
        <f t="shared" si="8"/>
        <v>0</v>
      </c>
      <c r="K48" s="16">
        <f t="shared" si="8"/>
        <v>0</v>
      </c>
      <c r="L48" s="16">
        <f t="shared" si="8"/>
        <v>0</v>
      </c>
      <c r="M48" s="16">
        <f t="shared" si="8"/>
        <v>0</v>
      </c>
      <c r="N48" s="16">
        <f t="shared" si="8"/>
        <v>0</v>
      </c>
      <c r="O48" s="16">
        <f t="shared" si="8"/>
        <v>0</v>
      </c>
      <c r="P48" s="16">
        <f t="shared" si="8"/>
        <v>0</v>
      </c>
      <c r="Q48" s="16">
        <f t="shared" si="8"/>
        <v>0</v>
      </c>
      <c r="R48" s="34">
        <f t="shared" si="8"/>
        <v>0</v>
      </c>
    </row>
    <row r="49" spans="2:18">
      <c r="B49" s="23">
        <v>5</v>
      </c>
      <c r="C49" s="24" t="s">
        <v>28</v>
      </c>
      <c r="D49" s="24"/>
      <c r="E49" s="24"/>
      <c r="F49" s="25">
        <f>SUMIF(B$3:B$30,B49,F$3:F$30)</f>
        <v>0</v>
      </c>
      <c r="G49" s="25">
        <f t="shared" si="8"/>
        <v>0</v>
      </c>
      <c r="H49" s="25">
        <f t="shared" si="8"/>
        <v>0</v>
      </c>
      <c r="I49" s="25">
        <f t="shared" si="8"/>
        <v>0</v>
      </c>
      <c r="J49" s="25">
        <f t="shared" si="8"/>
        <v>0</v>
      </c>
      <c r="K49" s="25">
        <f t="shared" si="8"/>
        <v>0</v>
      </c>
      <c r="L49" s="25">
        <f t="shared" si="8"/>
        <v>0</v>
      </c>
      <c r="M49" s="25">
        <f t="shared" si="8"/>
        <v>0</v>
      </c>
      <c r="N49" s="25">
        <f t="shared" si="8"/>
        <v>0</v>
      </c>
      <c r="O49" s="25">
        <f t="shared" si="8"/>
        <v>0</v>
      </c>
      <c r="P49" s="25">
        <f t="shared" si="8"/>
        <v>0</v>
      </c>
      <c r="Q49" s="25">
        <f t="shared" si="8"/>
        <v>0</v>
      </c>
      <c r="R49" s="35">
        <f t="shared" si="8"/>
        <v>0</v>
      </c>
    </row>
    <row r="50" spans="2:18">
      <c r="B50" s="36"/>
      <c r="C50" s="37"/>
      <c r="D50" s="37"/>
      <c r="E50" s="37" t="s">
        <v>15</v>
      </c>
      <c r="F50" s="38">
        <f>SUM(F45:F49)</f>
        <v>284200</v>
      </c>
      <c r="G50" s="38">
        <f>SUM(G45:G49)</f>
        <v>280200</v>
      </c>
      <c r="H50" s="38">
        <f t="shared" ref="H50:R50" si="9">SUM(H45:H49)</f>
        <v>275200</v>
      </c>
      <c r="I50" s="38">
        <f t="shared" si="9"/>
        <v>269000</v>
      </c>
      <c r="J50" s="38">
        <f t="shared" si="9"/>
        <v>253200</v>
      </c>
      <c r="K50" s="38">
        <f t="shared" si="9"/>
        <v>279200</v>
      </c>
      <c r="L50" s="38">
        <f t="shared" si="9"/>
        <v>285200</v>
      </c>
      <c r="M50" s="38">
        <f t="shared" si="9"/>
        <v>280200</v>
      </c>
      <c r="N50" s="38">
        <f t="shared" si="9"/>
        <v>275200</v>
      </c>
      <c r="O50" s="38">
        <f t="shared" si="9"/>
        <v>269000</v>
      </c>
      <c r="P50" s="38">
        <f t="shared" si="9"/>
        <v>253200</v>
      </c>
      <c r="Q50" s="38">
        <f t="shared" si="9"/>
        <v>279200</v>
      </c>
      <c r="R50" s="38">
        <f t="shared" si="9"/>
        <v>3283000</v>
      </c>
    </row>
    <row r="51" spans="2:18">
      <c r="B51" s="9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2:18">
      <c r="B52" s="9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2:18" ht="12">
      <c r="B53" s="40" t="s">
        <v>44</v>
      </c>
      <c r="C53" s="41"/>
      <c r="D53" s="41"/>
      <c r="F53" s="43" t="s">
        <v>3</v>
      </c>
      <c r="G53" s="43" t="s">
        <v>4</v>
      </c>
      <c r="H53" s="43" t="s">
        <v>5</v>
      </c>
      <c r="I53" s="43" t="s">
        <v>6</v>
      </c>
      <c r="J53" s="43" t="s">
        <v>7</v>
      </c>
      <c r="K53" s="43" t="s">
        <v>8</v>
      </c>
      <c r="L53" s="43" t="s">
        <v>9</v>
      </c>
      <c r="M53" s="43" t="s">
        <v>10</v>
      </c>
      <c r="N53" s="43" t="s">
        <v>11</v>
      </c>
      <c r="O53" s="43" t="s">
        <v>12</v>
      </c>
      <c r="P53" s="43" t="s">
        <v>13</v>
      </c>
      <c r="Q53" s="43" t="s">
        <v>14</v>
      </c>
      <c r="R53" s="44" t="s">
        <v>15</v>
      </c>
    </row>
    <row r="54" spans="2:18" ht="12.75" customHeight="1">
      <c r="B54" s="45"/>
      <c r="C54" s="45" t="s">
        <v>45</v>
      </c>
      <c r="D54" s="46"/>
      <c r="E54" s="31"/>
      <c r="F54" s="47">
        <v>300000</v>
      </c>
      <c r="G54" s="47">
        <v>300000</v>
      </c>
      <c r="H54" s="47">
        <v>300000</v>
      </c>
      <c r="I54" s="47">
        <v>300000</v>
      </c>
      <c r="J54" s="47">
        <v>300000</v>
      </c>
      <c r="K54" s="47">
        <v>300000</v>
      </c>
      <c r="L54" s="47">
        <v>300000</v>
      </c>
      <c r="M54" s="47">
        <v>300000</v>
      </c>
      <c r="N54" s="47">
        <v>300000</v>
      </c>
      <c r="O54" s="47">
        <v>300000</v>
      </c>
      <c r="P54" s="47">
        <v>300000</v>
      </c>
      <c r="Q54" s="47">
        <v>300000</v>
      </c>
      <c r="R54" s="48">
        <f>SUM(F54:Q54)</f>
        <v>3600000</v>
      </c>
    </row>
    <row r="55" spans="2:18" ht="12.75" customHeight="1">
      <c r="B55" s="49"/>
      <c r="C55" s="49" t="s">
        <v>46</v>
      </c>
      <c r="D55" s="50"/>
      <c r="E55" s="15"/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600000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600000</v>
      </c>
      <c r="R55" s="52">
        <f>SUM(F55:Q55)</f>
        <v>1200000</v>
      </c>
    </row>
    <row r="56" spans="2:18" ht="12.75" customHeight="1">
      <c r="B56" s="49"/>
      <c r="C56" s="49" t="s">
        <v>47</v>
      </c>
      <c r="D56" s="50"/>
      <c r="E56" s="15"/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2">
        <f>SUM(F56:Q56)</f>
        <v>0</v>
      </c>
    </row>
    <row r="57" spans="2:18" ht="12.75" customHeight="1">
      <c r="B57" s="53"/>
      <c r="C57" s="53" t="s">
        <v>48</v>
      </c>
      <c r="D57" s="54"/>
      <c r="E57" s="24"/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6">
        <f>SUM(F57:Q57)</f>
        <v>0</v>
      </c>
    </row>
    <row r="58" spans="2:18" ht="12.75" customHeight="1">
      <c r="B58" s="117"/>
      <c r="C58" s="118" t="s">
        <v>49</v>
      </c>
      <c r="D58" s="119"/>
      <c r="E58" s="57"/>
      <c r="F58" s="120">
        <f>SUM(F54:F57)</f>
        <v>300000</v>
      </c>
      <c r="G58" s="120">
        <f t="shared" ref="G58:Q58" si="10">SUM(G54:G57)</f>
        <v>300000</v>
      </c>
      <c r="H58" s="120">
        <f t="shared" si="10"/>
        <v>300000</v>
      </c>
      <c r="I58" s="120">
        <f t="shared" si="10"/>
        <v>300000</v>
      </c>
      <c r="J58" s="120">
        <f t="shared" si="10"/>
        <v>300000</v>
      </c>
      <c r="K58" s="120">
        <f t="shared" si="10"/>
        <v>900000</v>
      </c>
      <c r="L58" s="120">
        <f t="shared" si="10"/>
        <v>300000</v>
      </c>
      <c r="M58" s="120">
        <f t="shared" si="10"/>
        <v>300000</v>
      </c>
      <c r="N58" s="120">
        <f t="shared" si="10"/>
        <v>300000</v>
      </c>
      <c r="O58" s="120">
        <f t="shared" si="10"/>
        <v>300000</v>
      </c>
      <c r="P58" s="120">
        <f t="shared" si="10"/>
        <v>300000</v>
      </c>
      <c r="Q58" s="120">
        <f t="shared" si="10"/>
        <v>900000</v>
      </c>
      <c r="R58" s="121">
        <f>SUM(F58:Q58)</f>
        <v>4800000</v>
      </c>
    </row>
    <row r="59" spans="2:18" ht="12.75" customHeight="1">
      <c r="B59" s="58"/>
      <c r="C59" s="58"/>
      <c r="D59" s="58"/>
      <c r="E59" s="59"/>
      <c r="F59" s="60"/>
      <c r="G59" s="61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4"/>
    </row>
    <row r="60" spans="2:18" ht="12.75" customHeight="1">
      <c r="B60" s="58"/>
      <c r="C60" s="58" t="s">
        <v>50</v>
      </c>
      <c r="D60" s="58"/>
      <c r="E60" s="59"/>
      <c r="F60" s="60"/>
      <c r="G60" s="61" t="s">
        <v>47</v>
      </c>
      <c r="H60" s="61" t="s">
        <v>51</v>
      </c>
      <c r="I60" s="61"/>
      <c r="J60" s="61"/>
      <c r="K60" s="61" t="s">
        <v>47</v>
      </c>
      <c r="L60" s="61"/>
      <c r="M60" s="61"/>
      <c r="N60" s="61" t="s">
        <v>51</v>
      </c>
      <c r="O60" s="61" t="s">
        <v>47</v>
      </c>
      <c r="P60" s="60"/>
      <c r="Q60" s="60" t="s">
        <v>52</v>
      </c>
      <c r="R60" s="4"/>
    </row>
    <row r="61" spans="2:18" ht="12.75" customHeight="1">
      <c r="B61" s="122"/>
      <c r="C61" s="122"/>
      <c r="D61" s="122"/>
      <c r="E61" s="123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5"/>
    </row>
    <row r="62" spans="2:18" s="3" customFormat="1" ht="12.75" customHeight="1">
      <c r="B62" s="9"/>
      <c r="C62" s="5"/>
      <c r="D62" s="5"/>
      <c r="E62" s="5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</row>
    <row r="63" spans="2:18" s="3" customFormat="1" ht="12.75" customHeight="1">
      <c r="B63" s="30" t="s">
        <v>53</v>
      </c>
      <c r="C63" s="5"/>
      <c r="D63" s="5"/>
      <c r="E63" s="5"/>
      <c r="F63" s="43" t="s">
        <v>3</v>
      </c>
      <c r="G63" s="43" t="s">
        <v>4</v>
      </c>
      <c r="H63" s="43" t="s">
        <v>5</v>
      </c>
      <c r="I63" s="43" t="s">
        <v>6</v>
      </c>
      <c r="J63" s="43" t="s">
        <v>7</v>
      </c>
      <c r="K63" s="43" t="s">
        <v>8</v>
      </c>
      <c r="L63" s="43" t="s">
        <v>9</v>
      </c>
      <c r="M63" s="43" t="s">
        <v>10</v>
      </c>
      <c r="N63" s="43" t="s">
        <v>11</v>
      </c>
      <c r="O63" s="43" t="s">
        <v>12</v>
      </c>
      <c r="P63" s="43" t="s">
        <v>13</v>
      </c>
      <c r="Q63" s="43" t="s">
        <v>14</v>
      </c>
      <c r="R63" s="63" t="s">
        <v>54</v>
      </c>
    </row>
    <row r="64" spans="2:18" s="3" customFormat="1" ht="12.75" customHeight="1">
      <c r="B64" s="64"/>
      <c r="C64" s="65" t="s">
        <v>55</v>
      </c>
      <c r="D64" s="65"/>
      <c r="E64" s="65"/>
      <c r="F64" s="66">
        <f>F58-F50</f>
        <v>15800</v>
      </c>
      <c r="G64" s="66">
        <f t="shared" ref="G64:R64" si="11">G58-G50</f>
        <v>19800</v>
      </c>
      <c r="H64" s="66">
        <f t="shared" si="11"/>
        <v>24800</v>
      </c>
      <c r="I64" s="66">
        <f t="shared" si="11"/>
        <v>31000</v>
      </c>
      <c r="J64" s="66">
        <f t="shared" si="11"/>
        <v>46800</v>
      </c>
      <c r="K64" s="66">
        <f t="shared" si="11"/>
        <v>620800</v>
      </c>
      <c r="L64" s="66">
        <f t="shared" si="11"/>
        <v>14800</v>
      </c>
      <c r="M64" s="66">
        <f t="shared" si="11"/>
        <v>19800</v>
      </c>
      <c r="N64" s="66">
        <f t="shared" si="11"/>
        <v>24800</v>
      </c>
      <c r="O64" s="66">
        <f t="shared" si="11"/>
        <v>31000</v>
      </c>
      <c r="P64" s="66">
        <f t="shared" si="11"/>
        <v>46800</v>
      </c>
      <c r="Q64" s="66">
        <f t="shared" si="11"/>
        <v>620800</v>
      </c>
      <c r="R64" s="66">
        <f t="shared" si="11"/>
        <v>1517000</v>
      </c>
    </row>
    <row r="65" spans="2:18">
      <c r="B65" s="64"/>
      <c r="C65" s="65" t="s">
        <v>56</v>
      </c>
      <c r="D65" s="65"/>
      <c r="E65" s="65"/>
      <c r="F65" s="66">
        <f>D76+F64</f>
        <v>3415800</v>
      </c>
      <c r="G65" s="66">
        <f>F65+G64</f>
        <v>3435600</v>
      </c>
      <c r="H65" s="66">
        <f t="shared" ref="H65:Q65" si="12">G65+H64</f>
        <v>3460400</v>
      </c>
      <c r="I65" s="66">
        <f t="shared" si="12"/>
        <v>3491400</v>
      </c>
      <c r="J65" s="66">
        <f t="shared" si="12"/>
        <v>3538200</v>
      </c>
      <c r="K65" s="66">
        <f t="shared" si="12"/>
        <v>4159000</v>
      </c>
      <c r="L65" s="66">
        <f t="shared" si="12"/>
        <v>4173800</v>
      </c>
      <c r="M65" s="66">
        <f t="shared" si="12"/>
        <v>4193600</v>
      </c>
      <c r="N65" s="66">
        <f t="shared" si="12"/>
        <v>4218400</v>
      </c>
      <c r="O65" s="66">
        <f t="shared" si="12"/>
        <v>4249400</v>
      </c>
      <c r="P65" s="66">
        <f t="shared" si="12"/>
        <v>4296200</v>
      </c>
      <c r="Q65" s="67">
        <f t="shared" si="12"/>
        <v>4917000</v>
      </c>
      <c r="R65" s="64" t="s">
        <v>57</v>
      </c>
    </row>
    <row r="66" spans="2:18" ht="12.75" customHeight="1">
      <c r="B66" s="9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2:18" ht="12.75" customHeight="1">
      <c r="B67" s="30" t="s">
        <v>58</v>
      </c>
      <c r="C67" s="5"/>
      <c r="D67" s="9" t="s">
        <v>59</v>
      </c>
      <c r="E67" s="5"/>
      <c r="F67" s="43" t="s">
        <v>3</v>
      </c>
      <c r="G67" s="43" t="s">
        <v>4</v>
      </c>
      <c r="H67" s="43" t="s">
        <v>5</v>
      </c>
      <c r="I67" s="43" t="s">
        <v>6</v>
      </c>
      <c r="J67" s="43" t="s">
        <v>7</v>
      </c>
      <c r="K67" s="43" t="s">
        <v>8</v>
      </c>
      <c r="L67" s="43" t="s">
        <v>9</v>
      </c>
      <c r="M67" s="43" t="s">
        <v>10</v>
      </c>
      <c r="N67" s="43" t="s">
        <v>11</v>
      </c>
      <c r="O67" s="43" t="s">
        <v>12</v>
      </c>
      <c r="P67" s="43" t="s">
        <v>13</v>
      </c>
      <c r="Q67" s="43" t="s">
        <v>14</v>
      </c>
      <c r="R67" s="5"/>
    </row>
    <row r="68" spans="2:18" ht="12.75" customHeight="1">
      <c r="B68" s="39"/>
      <c r="C68" s="68" t="s">
        <v>60</v>
      </c>
      <c r="D68" s="69">
        <v>1000000</v>
      </c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70" t="s">
        <v>57</v>
      </c>
    </row>
    <row r="69" spans="2:18" ht="12.75" customHeight="1">
      <c r="B69" s="14"/>
      <c r="C69" s="71" t="s">
        <v>61</v>
      </c>
      <c r="D69" s="72">
        <v>200000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73" t="s">
        <v>57</v>
      </c>
    </row>
    <row r="70" spans="2:18" ht="12.75" customHeight="1">
      <c r="B70" s="14"/>
      <c r="C70" s="71" t="s">
        <v>62</v>
      </c>
      <c r="D70" s="72">
        <v>300000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73" t="s">
        <v>57</v>
      </c>
    </row>
    <row r="71" spans="2:18" ht="12.75" customHeight="1">
      <c r="B71" s="14"/>
      <c r="C71" s="71" t="s">
        <v>61</v>
      </c>
      <c r="D71" s="72">
        <v>100000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73" t="s">
        <v>57</v>
      </c>
    </row>
    <row r="72" spans="2:18" ht="12.75" customHeight="1">
      <c r="B72" s="14"/>
      <c r="C72" s="71" t="s">
        <v>63</v>
      </c>
      <c r="D72" s="74">
        <v>1500000</v>
      </c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73" t="s">
        <v>57</v>
      </c>
    </row>
    <row r="73" spans="2:18" ht="12.75" customHeight="1">
      <c r="B73" s="14"/>
      <c r="C73" s="71" t="s">
        <v>64</v>
      </c>
      <c r="D73" s="74">
        <v>300000</v>
      </c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73" t="s">
        <v>57</v>
      </c>
    </row>
    <row r="74" spans="2:18">
      <c r="B74" s="14"/>
      <c r="C74" s="71"/>
      <c r="D74" s="74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73" t="s">
        <v>57</v>
      </c>
    </row>
    <row r="75" spans="2:18">
      <c r="B75" s="23"/>
      <c r="C75" s="75"/>
      <c r="D75" s="76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77" t="s">
        <v>57</v>
      </c>
    </row>
    <row r="76" spans="2:18" ht="12.75" customHeight="1">
      <c r="B76" s="9"/>
      <c r="C76" s="5"/>
      <c r="D76" s="78">
        <f>SUM(D68:D75)</f>
        <v>3400000</v>
      </c>
      <c r="E76" s="5"/>
      <c r="F76" s="5">
        <f>SUM(F68:F75)</f>
        <v>0</v>
      </c>
      <c r="G76" s="5">
        <f t="shared" ref="G76:Q76" si="13">SUM(G68:G75)</f>
        <v>0</v>
      </c>
      <c r="H76" s="5">
        <f t="shared" si="13"/>
        <v>0</v>
      </c>
      <c r="I76" s="5">
        <f t="shared" si="13"/>
        <v>0</v>
      </c>
      <c r="J76" s="5">
        <f t="shared" si="13"/>
        <v>0</v>
      </c>
      <c r="K76" s="5">
        <f t="shared" si="13"/>
        <v>0</v>
      </c>
      <c r="L76" s="5">
        <f t="shared" si="13"/>
        <v>0</v>
      </c>
      <c r="M76" s="5">
        <f t="shared" si="13"/>
        <v>0</v>
      </c>
      <c r="N76" s="5">
        <f t="shared" si="13"/>
        <v>0</v>
      </c>
      <c r="O76" s="5">
        <f t="shared" si="13"/>
        <v>0</v>
      </c>
      <c r="P76" s="5">
        <f t="shared" si="13"/>
        <v>0</v>
      </c>
      <c r="Q76" s="5">
        <f t="shared" si="13"/>
        <v>0</v>
      </c>
      <c r="R76" s="5"/>
    </row>
    <row r="77" spans="2:18" ht="12.75" customHeight="1">
      <c r="B77" s="9"/>
      <c r="C77" s="5"/>
      <c r="D77" s="78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2:18">
      <c r="B78" s="79" t="s">
        <v>65</v>
      </c>
      <c r="C78" s="80"/>
      <c r="D78" s="80"/>
      <c r="E78" s="80"/>
      <c r="F78" s="81" t="str">
        <f>IF(F76=0,"",F65-F76)</f>
        <v/>
      </c>
      <c r="G78" s="81" t="str">
        <f>IF(G76=0,"",G65-G76)</f>
        <v/>
      </c>
      <c r="H78" s="81" t="str">
        <f t="shared" ref="H78:Q78" si="14">IF(H76=0,"",H65-H76)</f>
        <v/>
      </c>
      <c r="I78" s="81" t="str">
        <f t="shared" si="14"/>
        <v/>
      </c>
      <c r="J78" s="81" t="str">
        <f t="shared" si="14"/>
        <v/>
      </c>
      <c r="K78" s="81" t="str">
        <f t="shared" si="14"/>
        <v/>
      </c>
      <c r="L78" s="81" t="str">
        <f t="shared" si="14"/>
        <v/>
      </c>
      <c r="M78" s="81" t="str">
        <f t="shared" si="14"/>
        <v/>
      </c>
      <c r="N78" s="81" t="str">
        <f t="shared" si="14"/>
        <v/>
      </c>
      <c r="O78" s="81" t="str">
        <f t="shared" si="14"/>
        <v/>
      </c>
      <c r="P78" s="81" t="str">
        <f t="shared" si="14"/>
        <v/>
      </c>
      <c r="Q78" s="81" t="str">
        <f t="shared" si="14"/>
        <v/>
      </c>
      <c r="R78" s="80"/>
    </row>
    <row r="79" spans="2:18" ht="12.75" customHeight="1">
      <c r="B79" s="9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2:18" ht="12.75" customHeight="1">
      <c r="B80" s="9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2:18" ht="12.75" customHeight="1">
      <c r="B81" s="30" t="s">
        <v>66</v>
      </c>
      <c r="C81" s="5"/>
      <c r="D81" s="82">
        <v>44197</v>
      </c>
      <c r="E81" s="5" t="s">
        <v>67</v>
      </c>
      <c r="F81" s="83" t="s">
        <v>68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5"/>
    </row>
    <row r="82" spans="2:18" ht="12.75" customHeight="1">
      <c r="B82" s="39"/>
      <c r="C82" s="68" t="s">
        <v>60</v>
      </c>
      <c r="D82" s="86">
        <v>1000000</v>
      </c>
      <c r="E82" s="5"/>
      <c r="F82" s="87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88"/>
    </row>
    <row r="83" spans="2:18" ht="12.75" customHeight="1">
      <c r="B83" s="14"/>
      <c r="C83" s="71" t="s">
        <v>61</v>
      </c>
      <c r="D83" s="89">
        <v>200000</v>
      </c>
      <c r="E83" s="5"/>
      <c r="F83" s="87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88"/>
    </row>
    <row r="84" spans="2:18" ht="12.75" customHeight="1">
      <c r="B84" s="14"/>
      <c r="C84" s="71" t="s">
        <v>62</v>
      </c>
      <c r="D84" s="89">
        <v>300000</v>
      </c>
      <c r="E84" s="5"/>
      <c r="F84" s="87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88"/>
    </row>
    <row r="85" spans="2:18" ht="12.75" customHeight="1">
      <c r="B85" s="14"/>
      <c r="C85" s="71" t="s">
        <v>61</v>
      </c>
      <c r="D85" s="89">
        <v>100000</v>
      </c>
      <c r="E85" s="5"/>
      <c r="F85" s="87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88"/>
    </row>
    <row r="86" spans="2:18" ht="12.75" customHeight="1">
      <c r="B86" s="14"/>
      <c r="C86" s="71" t="s">
        <v>63</v>
      </c>
      <c r="D86" s="90">
        <v>1500000</v>
      </c>
      <c r="E86" s="5"/>
      <c r="F86" s="87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88"/>
    </row>
    <row r="87" spans="2:18" ht="12.75" customHeight="1">
      <c r="B87" s="14"/>
      <c r="C87" s="71" t="s">
        <v>64</v>
      </c>
      <c r="D87" s="90">
        <v>300000</v>
      </c>
      <c r="E87" s="5"/>
      <c r="F87" s="87"/>
      <c r="G87" s="91"/>
      <c r="H87" s="91"/>
      <c r="I87" s="59"/>
      <c r="J87" s="59"/>
      <c r="K87" s="59"/>
      <c r="L87" s="59"/>
      <c r="M87" s="59"/>
      <c r="N87" s="59"/>
      <c r="O87" s="59"/>
      <c r="P87" s="59"/>
      <c r="Q87" s="59"/>
      <c r="R87" s="88"/>
    </row>
    <row r="88" spans="2:18" ht="12.75" customHeight="1">
      <c r="B88" s="14"/>
      <c r="C88" s="71"/>
      <c r="D88" s="92"/>
      <c r="E88" s="5"/>
      <c r="F88" s="93"/>
      <c r="G88" s="91"/>
      <c r="H88" s="91"/>
      <c r="I88" s="59"/>
      <c r="J88" s="59"/>
      <c r="K88" s="59"/>
      <c r="L88" s="59"/>
      <c r="M88" s="59"/>
      <c r="N88" s="59"/>
      <c r="O88" s="59"/>
      <c r="P88" s="59"/>
      <c r="Q88" s="59"/>
      <c r="R88" s="88"/>
    </row>
    <row r="89" spans="2:18" ht="13.5" customHeight="1">
      <c r="B89" s="23"/>
      <c r="C89" s="75"/>
      <c r="D89" s="94"/>
      <c r="E89" s="5"/>
      <c r="F89" s="93"/>
      <c r="G89" s="91"/>
      <c r="H89" s="91"/>
      <c r="I89" s="59"/>
      <c r="J89" s="59"/>
      <c r="K89" s="59"/>
      <c r="L89" s="59"/>
      <c r="M89" s="59"/>
      <c r="N89" s="59"/>
      <c r="O89" s="59"/>
      <c r="P89" s="59"/>
      <c r="Q89" s="59"/>
      <c r="R89" s="88"/>
    </row>
    <row r="90" spans="2:18" ht="12.75" customHeight="1">
      <c r="B90" s="9"/>
      <c r="C90" s="5"/>
      <c r="D90" s="78">
        <f>SUM(D82:D89)</f>
        <v>3400000</v>
      </c>
      <c r="E90" s="5"/>
      <c r="F90" s="95"/>
      <c r="G90" s="126"/>
      <c r="H90" s="126"/>
      <c r="I90" s="123"/>
      <c r="J90" s="123"/>
      <c r="K90" s="123"/>
      <c r="L90" s="123"/>
      <c r="M90" s="123"/>
      <c r="N90" s="123"/>
      <c r="O90" s="123"/>
      <c r="P90" s="123"/>
      <c r="Q90" s="123"/>
      <c r="R90" s="96"/>
    </row>
    <row r="91" spans="2:18">
      <c r="I91" s="98"/>
    </row>
  </sheetData>
  <mergeCells count="10">
    <mergeCell ref="B39:C39"/>
    <mergeCell ref="B40:C40"/>
    <mergeCell ref="B41:C41"/>
    <mergeCell ref="B1:C1"/>
    <mergeCell ref="Q1:R1"/>
    <mergeCell ref="B34:C34"/>
    <mergeCell ref="B35:C35"/>
    <mergeCell ref="B36:C36"/>
    <mergeCell ref="B37:C37"/>
    <mergeCell ref="B38:C38"/>
  </mergeCells>
  <phoneticPr fontId="6"/>
  <dataValidations count="1">
    <dataValidation type="list" allowBlank="1" showInputMessage="1" showErrorMessage="1" sqref="D3:D30" xr:uid="{00000000-0002-0000-0200-000000000000}">
      <formula1>$B$34:$B$41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4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精算表</vt:lpstr>
      <vt:lpstr>年間費用（夫婦家計簿）</vt:lpstr>
      <vt:lpstr>'年間費用（夫婦家計簿）'!Print_Area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ss</dc:creator>
  <cp:keywords/>
  <dc:description/>
  <cp:lastModifiedBy>青木 拓人</cp:lastModifiedBy>
  <cp:revision/>
  <cp:lastPrinted>2023-08-21T21:27:07Z</cp:lastPrinted>
  <dcterms:created xsi:type="dcterms:W3CDTF">2013-09-22T07:26:10Z</dcterms:created>
  <dcterms:modified xsi:type="dcterms:W3CDTF">2023-08-22T21:38:12Z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207b0837-b967-4190-908f-2c1e4b3de471</vt:lpwstr>
  </property>
</Properties>
</file>